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lcaldía - Camila Tarazona\2016-2019\PDM\Reportes 2018- 2019\2019\Planes de acción 2019 ejecutados\"/>
    </mc:Choice>
  </mc:AlternateContent>
  <bookViews>
    <workbookView xWindow="0" yWindow="0" windowWidth="28800" windowHeight="12345"/>
  </bookViews>
  <sheets>
    <sheet name="Plan de Acción " sheetId="1" r:id="rId1"/>
  </sheets>
  <definedNames>
    <definedName name="_xlnm.Print_Area" localSheetId="0">'Plan de Acción '!$A$1:$V$38</definedName>
    <definedName name="_xlnm.Print_Titles" localSheetId="0">'Plan de Acción '!$1:$9</definedName>
  </definedNames>
  <calcPr calcId="162913"/>
</workbook>
</file>

<file path=xl/calcChain.xml><?xml version="1.0" encoding="utf-8"?>
<calcChain xmlns="http://schemas.openxmlformats.org/spreadsheetml/2006/main">
  <c r="T34" i="1" l="1"/>
  <c r="T32" i="1"/>
  <c r="S32" i="1"/>
  <c r="S36" i="1" s="1"/>
  <c r="T33" i="1"/>
  <c r="S33" i="1"/>
  <c r="U33" i="1"/>
  <c r="S31" i="1"/>
  <c r="U30" i="1" l="1"/>
  <c r="U29" i="1"/>
  <c r="U28" i="1"/>
  <c r="T27" i="1"/>
  <c r="S27" i="1"/>
  <c r="U27" i="1" s="1"/>
  <c r="T31" i="1"/>
  <c r="U31" i="1" s="1"/>
  <c r="T26" i="1"/>
  <c r="T18" i="1"/>
  <c r="K36" i="1" l="1"/>
  <c r="S18" i="1" l="1"/>
  <c r="U18" i="1" s="1"/>
  <c r="I32" i="1" l="1"/>
  <c r="S26" i="1"/>
  <c r="U26" i="1" s="1"/>
  <c r="I26" i="1"/>
  <c r="T25" i="1"/>
  <c r="S25" i="1"/>
  <c r="T24" i="1"/>
  <c r="S24" i="1"/>
  <c r="S23" i="1"/>
  <c r="T23" i="1"/>
  <c r="I23" i="1"/>
  <c r="T22" i="1"/>
  <c r="S22" i="1"/>
  <c r="T21" i="1"/>
  <c r="S21" i="1"/>
  <c r="I21" i="1"/>
  <c r="T20" i="1"/>
  <c r="S20" i="1"/>
  <c r="I20" i="1"/>
  <c r="S19" i="1"/>
  <c r="T19" i="1"/>
  <c r="I19" i="1"/>
  <c r="T17" i="1"/>
  <c r="S17" i="1"/>
  <c r="I17" i="1"/>
  <c r="T16" i="1"/>
  <c r="S16" i="1"/>
  <c r="I16" i="1"/>
  <c r="T15" i="1"/>
  <c r="S15" i="1"/>
  <c r="T14" i="1"/>
  <c r="S14" i="1"/>
  <c r="I14" i="1"/>
  <c r="T13" i="1"/>
  <c r="S13" i="1"/>
  <c r="S12" i="1"/>
  <c r="T11" i="1"/>
  <c r="S11" i="1"/>
  <c r="S10" i="1"/>
  <c r="N10" i="1"/>
  <c r="I10" i="1"/>
  <c r="T36" i="1" l="1"/>
  <c r="U34" i="1"/>
  <c r="U23" i="1"/>
  <c r="U25" i="1"/>
  <c r="U24" i="1"/>
  <c r="I36" i="1"/>
  <c r="U11" i="1"/>
  <c r="U13" i="1"/>
  <c r="U14" i="1"/>
  <c r="U16" i="1"/>
  <c r="U19" i="1"/>
  <c r="U20" i="1"/>
  <c r="U22" i="1"/>
  <c r="T10" i="1"/>
  <c r="U10" i="1" s="1"/>
  <c r="U12" i="1"/>
  <c r="U17" i="1"/>
  <c r="U21" i="1"/>
  <c r="U32" i="1"/>
</calcChain>
</file>

<file path=xl/sharedStrings.xml><?xml version="1.0" encoding="utf-8"?>
<sst xmlns="http://schemas.openxmlformats.org/spreadsheetml/2006/main" count="82" uniqueCount="73">
  <si>
    <t>PLAN DE DESARROLLO: "SEGURIDAD Y PROSPERIDAD 2016- 2020"</t>
  </si>
  <si>
    <t>COMPONENTE DE EFICACIA - PLAN DE ACCIÓN</t>
  </si>
  <si>
    <t>EJE ESTRATÉGICO: CALIDAD DE VIDA PARA LA PROSPERIDAD SOCIAL</t>
  </si>
  <si>
    <t>DIMENSIÓN DE DESARROLLO: SOPÓ MAS DEPORTE</t>
  </si>
  <si>
    <t>RESPONSABLE: JOHN SERGIO AVELLANEDA CARRANZA</t>
  </si>
  <si>
    <t xml:space="preserve">META DE RESULTADO: Aumentar a 4069 el número de personas vinculadas y beneficiadas a través de los programas formativos recreodeportivos.  </t>
  </si>
  <si>
    <t xml:space="preserve">VALOR META ANUAL DE RESULTADO: </t>
  </si>
  <si>
    <t>No MP</t>
  </si>
  <si>
    <t>PROGRAMA ESTRATÉGICO</t>
  </si>
  <si>
    <t xml:space="preserve">META DE PRODUCTO </t>
  </si>
  <si>
    <t>INDICADOR</t>
  </si>
  <si>
    <t xml:space="preserve">LINEA BASE </t>
  </si>
  <si>
    <t>META  CUATRIENIO</t>
  </si>
  <si>
    <t>META  VIGENCIA</t>
  </si>
  <si>
    <t>AVANCE DE EJECUCIÓN META</t>
  </si>
  <si>
    <t>% EJECUCIÓN META</t>
  </si>
  <si>
    <t>ACTIVIDADES A DESARROLLAR PARA DAR CUMPLIMIENTO A LA META DE PRODUCTO</t>
  </si>
  <si>
    <t>RECURSOS FINANCIEROS (PESOS)</t>
  </si>
  <si>
    <r>
      <t xml:space="preserve">Seguimiento- Observaciones
</t>
    </r>
    <r>
      <rPr>
        <b/>
        <sz val="8"/>
        <color theme="1"/>
        <rFont val="Calibri"/>
        <family val="2"/>
        <scheme val="minor"/>
      </rPr>
      <t xml:space="preserve"> (Columna de Uso Exclusivo de la Secretaría de Gestión Integral)</t>
    </r>
  </si>
  <si>
    <t>RECURSO PROPIO</t>
  </si>
  <si>
    <t>SGP</t>
  </si>
  <si>
    <t>SGR</t>
  </si>
  <si>
    <t xml:space="preserve">OTROS </t>
  </si>
  <si>
    <t>TOTAL</t>
  </si>
  <si>
    <t>% EJECUCIÓN PRESUPUESTO</t>
  </si>
  <si>
    <t>Planeado</t>
  </si>
  <si>
    <t>Ejecutado</t>
  </si>
  <si>
    <t>Formación integral con calidad, fomentado el deporte y proyectando campeones</t>
  </si>
  <si>
    <t xml:space="preserve">Mantener y garantizar el desarrollo del programa de las Escuelas de Formacion Deportivas y crear 4 nuevas disciplinas en deportes no convencionales </t>
  </si>
  <si>
    <t>Número de disciplinas de la escuela de formación deportiva mantenidas y en funcionamiento</t>
  </si>
  <si>
    <t>Contratación de instructores y coordinadores</t>
  </si>
  <si>
    <t xml:space="preserve">Mantenimiento de software  para el manejo de la información del programa de Escuelas de Formación Deportiva y compra de tarjetas para impresión de carnés. </t>
  </si>
  <si>
    <t>Suscripción de Convenio con UMB para acceder a los servicios requeridos para la apertura de la Escuela de Natación y Matronatación</t>
  </si>
  <si>
    <t>Suministro de polizas de accidentes colectivos para deportistas inscritos al programa de Escuelas de Formación Deportiva.</t>
  </si>
  <si>
    <t>Incrementar a 133 el número de salidas deportivas para las escuelas de formacion, selecciones y deportistas con proyeccion al alto Rendimiento</t>
  </si>
  <si>
    <t>Número de salidas deportivas para las escuelas de formación, selecciones y deportistas con proyección al alto rendimiento realizadas</t>
  </si>
  <si>
    <t xml:space="preserve">Dotar con implementos deportivos y uniformes las escuelas de formacion, selecciones y deportistas con proyeccion al alto rendimiento </t>
  </si>
  <si>
    <t>Número de dotaciones entregadas  a las escuelas de formación, selecciones y  deportistas</t>
  </si>
  <si>
    <t>Sopó Altos Logros</t>
  </si>
  <si>
    <t>Crear y mantener el programa de apoyo integral con incentivos a los deportistas de alto rendimiento</t>
  </si>
  <si>
    <t>Número de programas de alto rendimiento deportivo creados y mantenidos</t>
  </si>
  <si>
    <t>Implementar y mantener un grupo multidisciplinario  especializado de 6 personas en ciencias aplicadas al deporte.</t>
  </si>
  <si>
    <t>Número de profesionales especialistas en ciencias aplicadas al deporte vinculados por año</t>
  </si>
  <si>
    <t>Contratación equipo especializado multidisciplinario</t>
  </si>
  <si>
    <t xml:space="preserve">Implementar el Laboratorio Biomédico multidisciplinario  para el mejoramiento y perfeccionanimiento de los procesos deportivos beneficiando a 100 personas </t>
  </si>
  <si>
    <t>Número de deportistas valorados y beneficiados de los servicios del laboratorio biomédico</t>
  </si>
  <si>
    <t>Dotación del laboratorio biomedico</t>
  </si>
  <si>
    <t>Construyendo futuro deportivo y recreativo</t>
  </si>
  <si>
    <t>Construir 4 escenarios  especificos de gran impacto deportivo y competitivo (Patinodromo, Cancha de Futbol 8 sintetica, extreme park -skateboard, bicicross (BMX) y roller- , muro de escalada o tejodromo) en el cuatrienio</t>
  </si>
  <si>
    <t xml:space="preserve">Número de escenarios de gran impacto deportivo y competitivo construidos </t>
  </si>
  <si>
    <t>Garantizar el mantenimiento y adecuacion de 68 escenarios recreodeportivos</t>
  </si>
  <si>
    <t>Contratación personal de mantenimiento</t>
  </si>
  <si>
    <t>Suministro materiales de ferreteria</t>
  </si>
  <si>
    <t>Realizar 160 eventos recreodeportivos de gran impacto social y calidad competitiva por año.</t>
  </si>
  <si>
    <t>Número de eventos recreodeportivos de gran impacto social y calidad competitiva realizados</t>
  </si>
  <si>
    <t xml:space="preserve">TOTALES </t>
  </si>
  <si>
    <t>VIGENCIA: 2019</t>
  </si>
  <si>
    <t>Contratación instructoras de act. Fisica y apoyo a eventos</t>
  </si>
  <si>
    <t>Dotación e implementación para Alto Rendimiento</t>
  </si>
  <si>
    <t>Incentivo programa "Sopó Altos Logros"</t>
  </si>
  <si>
    <t>Operador logistico  para las participacion de las eculeas de fornacion deportiva clasificadas a la final Nacional del festival de festivales Medellin del 04 al 19 de Enero de 2019</t>
  </si>
  <si>
    <t xml:space="preserve">Compra de dotacion e implementacion para las Escuelas de Formación Deportiva y selecciones de alto rendimiento y escenarios recreo deportivos </t>
  </si>
  <si>
    <t xml:space="preserve">Adecuacion del campo de futbol de la vereda Hatogrande </t>
  </si>
  <si>
    <t>Interventoria de las canchas sinteticas  de futbol 8</t>
  </si>
  <si>
    <t>Construccion de las canchas sinteticas de futbol 8</t>
  </si>
  <si>
    <t xml:space="preserve">Adecuacion del pump track del municipio de Sopó </t>
  </si>
  <si>
    <t xml:space="preserve">Consultoria campo multiple  Comuneros </t>
  </si>
  <si>
    <t xml:space="preserve">Pago de reubicacion del poste ETB campo deportivo Chuscal </t>
  </si>
  <si>
    <t xml:space="preserve">Pago de ARL riegos laborales nivel 5 y 5 como lo indica la norma </t>
  </si>
  <si>
    <t>Pago de punto de vigilancia para salvaguardar el mantenimiento y buen estado de los escenarios ECI Y CIC</t>
  </si>
  <si>
    <t xml:space="preserve">Adecuacion  de escenarios con pisos sinteticos en acabado truflex y pisos encauchetados </t>
  </si>
  <si>
    <t xml:space="preserve">Contratos eventos ligas y federaciones </t>
  </si>
  <si>
    <t>Operador Logistico para la organizacion y participacion en los eventos de las selecciones y escuelas de formacion deportiva durante el año 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</si>
</sst>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(* #,##0.00_);_(* \(#,##0.00\);_(* &quot;-&quot;??_);_(@_)"/>
    <numFmt numFmtId="164" formatCode="_-* #,##0_-;\-* #,##0_-;_-* &quot;-&quot;_-;_-@_-"/>
    <numFmt numFmtId="165" formatCode="_ * #,##0_ ;_ * \-#,##0_ ;_ * &quot;-&quot;_ ;_ @_ "/>
    <numFmt numFmtId="166" formatCode="_(* #,##0_);_(* \(#,##0\);_(* &quot;-&quot;??_);_(@_)"/>
    <numFmt numFmtId="167" formatCode="_(&quot;$&quot;\ * #,##0_);_(&quot;$&quot;\ * \(#,##0\);_(&quot;$&quot;\ * &quot;-&quot;??_);_(@_)"/>
    <numFmt numFmtId="168" formatCode="_-* #,##0.00_-;\-* #,##0.00_-;_-* &quot;-&quot;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b/>
      <sz val="8"/>
      <name val="Arial"/>
      <family val="2"/>
    </font>
    <font>
      <b/>
      <sz val="6"/>
      <name val="Arial"/>
      <family val="2"/>
    </font>
    <font>
      <b/>
      <sz val="7"/>
      <color indexed="8"/>
      <name val="Calibri"/>
      <family val="2"/>
    </font>
    <font>
      <b/>
      <sz val="8"/>
      <color theme="1"/>
      <name val="Calibri"/>
      <family val="2"/>
      <scheme val="minor"/>
    </font>
    <font>
      <sz val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b/>
      <sz val="18"/>
      <color indexed="8"/>
      <name val="Calibri"/>
      <family val="2"/>
    </font>
    <font>
      <sz val="8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2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2" fillId="0" borderId="0" applyFont="0" applyFill="0" applyBorder="0" applyAlignment="0" applyProtection="0"/>
  </cellStyleXfs>
  <cellXfs count="137">
    <xf numFmtId="0" fontId="0" fillId="0" borderId="0" xfId="0"/>
    <xf numFmtId="0" fontId="0" fillId="3" borderId="0" xfId="0" applyFill="1" applyProtection="1"/>
    <xf numFmtId="0" fontId="3" fillId="2" borderId="1" xfId="0" applyFont="1" applyFill="1" applyBorder="1" applyAlignment="1" applyProtection="1">
      <alignment horizontal="center"/>
    </xf>
    <xf numFmtId="0" fontId="3" fillId="2" borderId="0" xfId="0" applyFont="1" applyFill="1" applyBorder="1" applyAlignment="1" applyProtection="1">
      <alignment horizontal="center"/>
    </xf>
    <xf numFmtId="0" fontId="5" fillId="0" borderId="0" xfId="0" applyFont="1" applyFill="1" applyAlignment="1" applyProtection="1">
      <alignment horizontal="justify" vertical="center" wrapText="1"/>
    </xf>
    <xf numFmtId="0" fontId="5" fillId="4" borderId="0" xfId="0" applyFont="1" applyFill="1" applyAlignment="1" applyProtection="1">
      <alignment horizontal="justify" vertical="center" wrapText="1"/>
    </xf>
    <xf numFmtId="0" fontId="0" fillId="0" borderId="0" xfId="0" applyProtection="1"/>
    <xf numFmtId="3" fontId="10" fillId="5" borderId="13" xfId="0" applyNumberFormat="1" applyFont="1" applyFill="1" applyBorder="1" applyAlignment="1" applyProtection="1">
      <alignment horizontal="center" vertical="center" wrapText="1"/>
    </xf>
    <xf numFmtId="3" fontId="10" fillId="6" borderId="13" xfId="0" applyNumberFormat="1" applyFont="1" applyFill="1" applyBorder="1" applyAlignment="1" applyProtection="1">
      <alignment horizontal="center" vertical="center" wrapText="1"/>
    </xf>
    <xf numFmtId="0" fontId="10" fillId="0" borderId="8" xfId="0" applyFont="1" applyBorder="1" applyAlignment="1" applyProtection="1">
      <alignment horizontal="justify" vertical="center" wrapText="1"/>
    </xf>
    <xf numFmtId="164" fontId="10" fillId="7" borderId="8" xfId="2" applyFont="1" applyFill="1" applyBorder="1" applyAlignment="1" applyProtection="1">
      <alignment horizontal="center" vertical="center" wrapText="1"/>
    </xf>
    <xf numFmtId="164" fontId="10" fillId="6" borderId="8" xfId="2" applyFont="1" applyFill="1" applyBorder="1" applyAlignment="1" applyProtection="1">
      <alignment horizontal="center" vertical="center" wrapText="1"/>
      <protection locked="0"/>
    </xf>
    <xf numFmtId="164" fontId="10" fillId="0" borderId="8" xfId="2" applyFont="1" applyFill="1" applyBorder="1" applyAlignment="1" applyProtection="1">
      <alignment horizontal="center" vertical="center" wrapText="1"/>
    </xf>
    <xf numFmtId="9" fontId="10" fillId="0" borderId="8" xfId="3" applyFont="1" applyFill="1" applyBorder="1" applyAlignment="1" applyProtection="1">
      <alignment horizontal="center" vertical="center" textRotation="90" wrapText="1"/>
    </xf>
    <xf numFmtId="166" fontId="10" fillId="3" borderId="9" xfId="1" applyNumberFormat="1" applyFont="1" applyFill="1" applyBorder="1" applyAlignment="1" applyProtection="1">
      <alignment horizontal="center" vertical="center" wrapText="1"/>
      <protection locked="0"/>
    </xf>
    <xf numFmtId="0" fontId="10" fillId="0" borderId="6" xfId="0" applyFont="1" applyBorder="1" applyAlignment="1" applyProtection="1">
      <alignment horizontal="justify" vertical="center" wrapText="1"/>
    </xf>
    <xf numFmtId="164" fontId="10" fillId="7" borderId="6" xfId="2" applyFont="1" applyFill="1" applyBorder="1" applyAlignment="1" applyProtection="1">
      <alignment horizontal="center" vertical="center" wrapText="1"/>
    </xf>
    <xf numFmtId="164" fontId="10" fillId="6" borderId="6" xfId="2" applyFont="1" applyFill="1" applyBorder="1" applyAlignment="1" applyProtection="1">
      <alignment horizontal="center" vertical="center" wrapText="1"/>
      <protection locked="0"/>
    </xf>
    <xf numFmtId="164" fontId="10" fillId="0" borderId="6" xfId="2" applyFont="1" applyFill="1" applyBorder="1" applyAlignment="1" applyProtection="1">
      <alignment horizontal="center" vertical="center" wrapText="1"/>
    </xf>
    <xf numFmtId="9" fontId="10" fillId="0" borderId="6" xfId="3" applyFont="1" applyFill="1" applyBorder="1" applyAlignment="1" applyProtection="1">
      <alignment horizontal="center" vertical="center" textRotation="90" wrapText="1"/>
    </xf>
    <xf numFmtId="166" fontId="10" fillId="3" borderId="11" xfId="1" applyNumberFormat="1" applyFont="1" applyFill="1" applyBorder="1" applyAlignment="1" applyProtection="1">
      <alignment horizontal="center" vertical="center" wrapText="1"/>
      <protection locked="0"/>
    </xf>
    <xf numFmtId="164" fontId="0" fillId="0" borderId="0" xfId="2" applyFont="1" applyProtection="1"/>
    <xf numFmtId="0" fontId="10" fillId="3" borderId="11" xfId="1" applyNumberFormat="1" applyFont="1" applyFill="1" applyBorder="1" applyAlignment="1" applyProtection="1">
      <alignment horizontal="center" vertical="center" wrapText="1"/>
      <protection locked="0"/>
    </xf>
    <xf numFmtId="0" fontId="11" fillId="0" borderId="18" xfId="0" applyFont="1" applyBorder="1" applyAlignment="1" applyProtection="1">
      <alignment vertical="center" wrapText="1"/>
    </xf>
    <xf numFmtId="9" fontId="10" fillId="6" borderId="18" xfId="3" applyFont="1" applyFill="1" applyBorder="1" applyAlignment="1" applyProtection="1">
      <alignment vertical="center" wrapText="1"/>
    </xf>
    <xf numFmtId="0" fontId="10" fillId="0" borderId="18" xfId="0" applyFont="1" applyBorder="1" applyAlignment="1" applyProtection="1">
      <alignment horizontal="justify" vertical="center" wrapText="1"/>
    </xf>
    <xf numFmtId="164" fontId="10" fillId="7" borderId="18" xfId="2" applyFont="1" applyFill="1" applyBorder="1" applyAlignment="1" applyProtection="1">
      <alignment horizontal="center" vertical="center" wrapText="1"/>
    </xf>
    <xf numFmtId="164" fontId="10" fillId="6" borderId="18" xfId="2" applyFont="1" applyFill="1" applyBorder="1" applyAlignment="1" applyProtection="1">
      <alignment horizontal="center" vertical="center" wrapText="1"/>
      <protection locked="0"/>
    </xf>
    <xf numFmtId="164" fontId="10" fillId="0" borderId="18" xfId="2" applyFont="1" applyFill="1" applyBorder="1" applyAlignment="1" applyProtection="1">
      <alignment horizontal="center" vertical="center" wrapText="1"/>
    </xf>
    <xf numFmtId="0" fontId="10" fillId="3" borderId="19" xfId="1" applyNumberFormat="1" applyFont="1" applyFill="1" applyBorder="1" applyAlignment="1" applyProtection="1">
      <alignment horizontal="center" vertical="center" wrapText="1"/>
      <protection locked="0"/>
    </xf>
    <xf numFmtId="0" fontId="0" fillId="3" borderId="20" xfId="0" applyFill="1" applyBorder="1" applyAlignment="1" applyProtection="1">
      <alignment horizontal="center" vertical="center" wrapText="1"/>
    </xf>
    <xf numFmtId="0" fontId="11" fillId="0" borderId="21" xfId="0" applyFont="1" applyBorder="1" applyAlignment="1" applyProtection="1">
      <alignment vertical="center" wrapText="1"/>
    </xf>
    <xf numFmtId="9" fontId="10" fillId="6" borderId="21" xfId="3" applyFont="1" applyFill="1" applyBorder="1" applyAlignment="1" applyProtection="1">
      <alignment vertical="center"/>
    </xf>
    <xf numFmtId="0" fontId="10" fillId="0" borderId="21" xfId="0" applyFont="1" applyBorder="1" applyAlignment="1" applyProtection="1">
      <alignment horizontal="justify" vertical="center" wrapText="1"/>
    </xf>
    <xf numFmtId="164" fontId="10" fillId="7" borderId="21" xfId="2" applyFont="1" applyFill="1" applyBorder="1" applyAlignment="1" applyProtection="1">
      <alignment horizontal="center" vertical="center" wrapText="1"/>
    </xf>
    <xf numFmtId="164" fontId="10" fillId="6" borderId="21" xfId="2" applyFont="1" applyFill="1" applyBorder="1" applyAlignment="1" applyProtection="1">
      <alignment horizontal="center" vertical="center" wrapText="1"/>
      <protection locked="0"/>
    </xf>
    <xf numFmtId="164" fontId="10" fillId="0" borderId="21" xfId="2" applyFont="1" applyFill="1" applyBorder="1" applyAlignment="1" applyProtection="1">
      <alignment horizontal="center" vertical="center" wrapText="1"/>
    </xf>
    <xf numFmtId="9" fontId="10" fillId="0" borderId="21" xfId="3" applyFont="1" applyFill="1" applyBorder="1" applyAlignment="1" applyProtection="1">
      <alignment horizontal="center" vertical="center" textRotation="90" wrapText="1"/>
    </xf>
    <xf numFmtId="166" fontId="10" fillId="3" borderId="22" xfId="1" applyNumberFormat="1" applyFont="1" applyFill="1" applyBorder="1" applyAlignment="1" applyProtection="1">
      <alignment horizontal="center" vertical="center" wrapText="1"/>
      <protection locked="0"/>
    </xf>
    <xf numFmtId="0" fontId="0" fillId="3" borderId="10" xfId="0" applyFill="1" applyBorder="1" applyAlignment="1" applyProtection="1">
      <alignment horizontal="center" vertical="center" wrapText="1"/>
    </xf>
    <xf numFmtId="0" fontId="11" fillId="0" borderId="6" xfId="0" applyFont="1" applyBorder="1" applyAlignment="1" applyProtection="1">
      <alignment vertical="center" wrapText="1"/>
    </xf>
    <xf numFmtId="9" fontId="10" fillId="6" borderId="6" xfId="3" applyFont="1" applyFill="1" applyBorder="1" applyAlignment="1" applyProtection="1">
      <alignment vertical="center" wrapText="1"/>
    </xf>
    <xf numFmtId="0" fontId="11" fillId="3" borderId="6" xfId="0" applyFont="1" applyFill="1" applyBorder="1" applyAlignment="1" applyProtection="1">
      <alignment horizontal="center" vertical="center" wrapText="1"/>
    </xf>
    <xf numFmtId="9" fontId="10" fillId="6" borderId="21" xfId="3" applyFont="1" applyFill="1" applyBorder="1" applyAlignment="1" applyProtection="1">
      <alignment horizontal="center" vertical="center" wrapText="1"/>
    </xf>
    <xf numFmtId="9" fontId="12" fillId="0" borderId="18" xfId="3" applyFont="1" applyBorder="1" applyProtection="1"/>
    <xf numFmtId="3" fontId="0" fillId="0" borderId="18" xfId="0" applyNumberFormat="1" applyFont="1" applyBorder="1" applyAlignment="1" applyProtection="1"/>
    <xf numFmtId="3" fontId="0" fillId="3" borderId="19" xfId="0" applyNumberFormat="1" applyFont="1" applyFill="1" applyBorder="1" applyAlignment="1" applyProtection="1"/>
    <xf numFmtId="0" fontId="0" fillId="0" borderId="0" xfId="0" applyAlignment="1" applyProtection="1">
      <alignment horizontal="center" vertical="center" wrapText="1"/>
    </xf>
    <xf numFmtId="0" fontId="0" fillId="0" borderId="0" xfId="0" applyBorder="1" applyProtection="1"/>
    <xf numFmtId="0" fontId="0" fillId="3" borderId="0" xfId="0" applyFill="1" applyBorder="1" applyProtection="1"/>
    <xf numFmtId="167" fontId="15" fillId="0" borderId="0" xfId="0" applyNumberFormat="1" applyFont="1" applyBorder="1" applyAlignment="1">
      <alignment wrapText="1"/>
    </xf>
    <xf numFmtId="3" fontId="0" fillId="0" borderId="0" xfId="0" applyNumberFormat="1" applyBorder="1" applyProtection="1"/>
    <xf numFmtId="0" fontId="11" fillId="0" borderId="18" xfId="0" applyFont="1" applyFill="1" applyBorder="1" applyAlignment="1" applyProtection="1">
      <alignment vertical="center" wrapText="1"/>
    </xf>
    <xf numFmtId="0" fontId="11" fillId="0" borderId="18" xfId="0" applyFont="1" applyFill="1" applyBorder="1" applyAlignment="1" applyProtection="1">
      <alignment horizontal="center" vertical="center" wrapText="1"/>
    </xf>
    <xf numFmtId="0" fontId="11" fillId="0" borderId="21" xfId="0" applyFont="1" applyFill="1" applyBorder="1" applyAlignment="1" applyProtection="1">
      <alignment vertical="center" wrapText="1"/>
    </xf>
    <xf numFmtId="0" fontId="11" fillId="0" borderId="6" xfId="0" applyFont="1" applyFill="1" applyBorder="1" applyAlignment="1" applyProtection="1">
      <alignment vertical="center" wrapText="1"/>
    </xf>
    <xf numFmtId="0" fontId="11" fillId="0" borderId="21" xfId="0" applyFont="1" applyFill="1" applyBorder="1" applyAlignment="1" applyProtection="1">
      <alignment horizontal="center" vertical="center" wrapText="1"/>
    </xf>
    <xf numFmtId="0" fontId="11" fillId="3" borderId="6" xfId="0" applyFont="1" applyFill="1" applyBorder="1" applyAlignment="1" applyProtection="1">
      <alignment horizontal="center" vertical="center" wrapText="1"/>
    </xf>
    <xf numFmtId="0" fontId="0" fillId="3" borderId="10" xfId="0" applyFill="1" applyBorder="1" applyAlignment="1" applyProtection="1">
      <alignment horizontal="center" vertical="center" wrapText="1"/>
    </xf>
    <xf numFmtId="164" fontId="0" fillId="0" borderId="26" xfId="0" applyNumberFormat="1" applyFont="1" applyBorder="1" applyAlignment="1" applyProtection="1">
      <alignment horizontal="center"/>
    </xf>
    <xf numFmtId="164" fontId="0" fillId="0" borderId="27" xfId="0" applyNumberFormat="1" applyFont="1" applyBorder="1" applyAlignment="1" applyProtection="1">
      <alignment horizontal="center"/>
    </xf>
    <xf numFmtId="164" fontId="0" fillId="0" borderId="28" xfId="0" applyNumberFormat="1" applyFont="1" applyBorder="1" applyAlignment="1" applyProtection="1">
      <alignment horizontal="center"/>
    </xf>
    <xf numFmtId="0" fontId="14" fillId="0" borderId="25" xfId="0" applyFont="1" applyBorder="1" applyAlignment="1" applyProtection="1">
      <alignment horizontal="left" wrapText="1"/>
    </xf>
    <xf numFmtId="0" fontId="13" fillId="0" borderId="16" xfId="0" applyFont="1" applyBorder="1" applyAlignment="1" applyProtection="1">
      <alignment horizontal="center" wrapText="1"/>
    </xf>
    <xf numFmtId="0" fontId="13" fillId="0" borderId="27" xfId="0" applyFont="1" applyBorder="1" applyAlignment="1" applyProtection="1">
      <alignment horizontal="center" wrapText="1"/>
    </xf>
    <xf numFmtId="0" fontId="13" fillId="0" borderId="28" xfId="0" applyFont="1" applyBorder="1" applyAlignment="1" applyProtection="1">
      <alignment horizontal="center" wrapText="1"/>
    </xf>
    <xf numFmtId="9" fontId="10" fillId="0" borderId="18" xfId="3" applyNumberFormat="1" applyFont="1" applyFill="1" applyBorder="1" applyAlignment="1" applyProtection="1">
      <alignment horizontal="center" vertical="center" textRotation="90" wrapText="1"/>
    </xf>
    <xf numFmtId="168" fontId="10" fillId="7" borderId="6" xfId="2" applyNumberFormat="1" applyFont="1" applyFill="1" applyBorder="1" applyAlignment="1" applyProtection="1">
      <alignment horizontal="center" vertical="center" wrapText="1"/>
    </xf>
    <xf numFmtId="168" fontId="10" fillId="0" borderId="6" xfId="2" applyNumberFormat="1" applyFont="1" applyFill="1" applyBorder="1" applyAlignment="1" applyProtection="1">
      <alignment horizontal="center" vertical="center" wrapText="1"/>
    </xf>
    <xf numFmtId="168" fontId="10" fillId="6" borderId="6" xfId="2" applyNumberFormat="1" applyFont="1" applyFill="1" applyBorder="1" applyAlignment="1" applyProtection="1">
      <alignment horizontal="center" vertical="center" wrapText="1"/>
      <protection locked="0"/>
    </xf>
    <xf numFmtId="9" fontId="10" fillId="6" borderId="21" xfId="3" applyFont="1" applyFill="1" applyBorder="1" applyAlignment="1" applyProtection="1">
      <alignment vertical="center" wrapText="1"/>
    </xf>
    <xf numFmtId="164" fontId="10" fillId="7" borderId="6" xfId="2" applyNumberFormat="1" applyFont="1" applyFill="1" applyBorder="1" applyAlignment="1" applyProtection="1">
      <alignment horizontal="center" vertical="center" wrapText="1"/>
    </xf>
    <xf numFmtId="164" fontId="10" fillId="6" borderId="6" xfId="2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 applyProtection="1">
      <alignment horizontal="left" wrapText="1"/>
    </xf>
    <xf numFmtId="0" fontId="11" fillId="0" borderId="13" xfId="0" applyFont="1" applyBorder="1" applyAlignment="1" applyProtection="1">
      <alignment horizontal="center" vertical="center" wrapText="1"/>
    </xf>
    <xf numFmtId="0" fontId="11" fillId="0" borderId="23" xfId="0" applyFont="1" applyBorder="1" applyAlignment="1" applyProtection="1">
      <alignment horizontal="center" vertical="center" wrapText="1"/>
    </xf>
    <xf numFmtId="0" fontId="11" fillId="0" borderId="21" xfId="0" applyFont="1" applyBorder="1" applyAlignment="1" applyProtection="1">
      <alignment horizontal="center" vertical="center" wrapText="1"/>
    </xf>
    <xf numFmtId="0" fontId="6" fillId="5" borderId="8" xfId="0" applyFont="1" applyFill="1" applyBorder="1" applyAlignment="1" applyProtection="1">
      <alignment horizontal="center" vertical="center" wrapText="1"/>
    </xf>
    <xf numFmtId="0" fontId="6" fillId="5" borderId="6" xfId="0" applyFont="1" applyFill="1" applyBorder="1" applyAlignment="1" applyProtection="1">
      <alignment horizontal="center" vertical="center" wrapText="1"/>
    </xf>
    <xf numFmtId="0" fontId="6" fillId="5" borderId="13" xfId="0" applyFont="1" applyFill="1" applyBorder="1" applyAlignment="1" applyProtection="1">
      <alignment horizontal="center" vertical="center" wrapText="1"/>
    </xf>
    <xf numFmtId="3" fontId="6" fillId="5" borderId="8" xfId="0" applyNumberFormat="1" applyFont="1" applyFill="1" applyBorder="1" applyAlignment="1" applyProtection="1">
      <alignment horizontal="center" vertical="center"/>
    </xf>
    <xf numFmtId="0" fontId="11" fillId="0" borderId="24" xfId="0" applyFont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/>
    </xf>
    <xf numFmtId="0" fontId="3" fillId="2" borderId="0" xfId="0" applyFont="1" applyFill="1" applyBorder="1" applyAlignment="1" applyProtection="1">
      <alignment horizontal="center"/>
    </xf>
    <xf numFmtId="0" fontId="4" fillId="3" borderId="2" xfId="0" applyFont="1" applyFill="1" applyBorder="1" applyAlignment="1" applyProtection="1">
      <alignment horizontal="left" vertical="center" wrapText="1"/>
    </xf>
    <xf numFmtId="0" fontId="4" fillId="3" borderId="3" xfId="0" applyFont="1" applyFill="1" applyBorder="1" applyAlignment="1" applyProtection="1">
      <alignment horizontal="left" vertical="center" wrapText="1"/>
    </xf>
    <xf numFmtId="0" fontId="4" fillId="3" borderId="4" xfId="0" applyFont="1" applyFill="1" applyBorder="1" applyAlignment="1" applyProtection="1">
      <alignment horizontal="left" vertical="center" wrapText="1"/>
    </xf>
    <xf numFmtId="0" fontId="4" fillId="0" borderId="5" xfId="0" applyFont="1" applyFill="1" applyBorder="1" applyAlignment="1" applyProtection="1">
      <alignment horizontal="left" vertical="center" wrapText="1"/>
      <protection locked="0"/>
    </xf>
    <xf numFmtId="0" fontId="4" fillId="0" borderId="3" xfId="0" applyFont="1" applyFill="1" applyBorder="1" applyAlignment="1" applyProtection="1">
      <alignment horizontal="left" vertical="center" wrapText="1"/>
      <protection locked="0"/>
    </xf>
    <xf numFmtId="0" fontId="4" fillId="0" borderId="4" xfId="0" applyFont="1" applyFill="1" applyBorder="1" applyAlignment="1" applyProtection="1">
      <alignment horizontal="left" vertical="center" wrapText="1"/>
      <protection locked="0"/>
    </xf>
    <xf numFmtId="0" fontId="4" fillId="0" borderId="5" xfId="0" applyFont="1" applyFill="1" applyBorder="1" applyAlignment="1" applyProtection="1">
      <alignment horizontal="left" vertical="center" wrapText="1"/>
    </xf>
    <xf numFmtId="0" fontId="4" fillId="0" borderId="3" xfId="0" applyFont="1" applyFill="1" applyBorder="1" applyAlignment="1" applyProtection="1">
      <alignment horizontal="left" vertical="center" wrapText="1"/>
    </xf>
    <xf numFmtId="0" fontId="4" fillId="0" borderId="4" xfId="0" applyFont="1" applyFill="1" applyBorder="1" applyAlignment="1" applyProtection="1">
      <alignment horizontal="left" vertical="center" wrapText="1"/>
    </xf>
    <xf numFmtId="0" fontId="4" fillId="0" borderId="6" xfId="0" applyFont="1" applyFill="1" applyBorder="1" applyAlignment="1" applyProtection="1">
      <alignment horizontal="left" vertical="center" wrapText="1"/>
    </xf>
    <xf numFmtId="0" fontId="4" fillId="0" borderId="6" xfId="0" applyFont="1" applyFill="1" applyBorder="1" applyAlignment="1" applyProtection="1">
      <alignment horizontal="left" vertical="center" wrapText="1"/>
      <protection locked="0"/>
    </xf>
    <xf numFmtId="0" fontId="4" fillId="4" borderId="0" xfId="0" applyFont="1" applyFill="1" applyBorder="1" applyAlignment="1" applyProtection="1">
      <alignment horizontal="center" vertical="center" wrapText="1"/>
    </xf>
    <xf numFmtId="0" fontId="6" fillId="5" borderId="7" xfId="0" applyFont="1" applyFill="1" applyBorder="1" applyAlignment="1" applyProtection="1">
      <alignment horizontal="justify" vertical="center" wrapText="1"/>
    </xf>
    <xf numFmtId="0" fontId="6" fillId="5" borderId="10" xfId="0" applyFont="1" applyFill="1" applyBorder="1" applyAlignment="1" applyProtection="1">
      <alignment horizontal="justify" vertical="center" wrapText="1"/>
    </xf>
    <xf numFmtId="0" fontId="6" fillId="5" borderId="12" xfId="0" applyFont="1" applyFill="1" applyBorder="1" applyAlignment="1" applyProtection="1">
      <alignment horizontal="justify" vertical="center" wrapText="1"/>
    </xf>
    <xf numFmtId="165" fontId="6" fillId="5" borderId="8" xfId="0" applyNumberFormat="1" applyFont="1" applyFill="1" applyBorder="1" applyAlignment="1" applyProtection="1">
      <alignment horizontal="center" vertical="center" wrapText="1"/>
    </xf>
    <xf numFmtId="165" fontId="6" fillId="5" borderId="6" xfId="0" applyNumberFormat="1" applyFont="1" applyFill="1" applyBorder="1" applyAlignment="1" applyProtection="1">
      <alignment horizontal="center" vertical="center" wrapText="1"/>
    </xf>
    <xf numFmtId="165" fontId="6" fillId="5" borderId="13" xfId="0" applyNumberFormat="1" applyFont="1" applyFill="1" applyBorder="1" applyAlignment="1" applyProtection="1">
      <alignment horizontal="center" vertical="center" wrapText="1"/>
    </xf>
    <xf numFmtId="0" fontId="2" fillId="5" borderId="9" xfId="0" applyFont="1" applyFill="1" applyBorder="1" applyAlignment="1" applyProtection="1">
      <alignment horizontal="center" vertical="center" wrapText="1"/>
    </xf>
    <xf numFmtId="0" fontId="2" fillId="5" borderId="11" xfId="0" applyFont="1" applyFill="1" applyBorder="1" applyAlignment="1" applyProtection="1">
      <alignment horizontal="center" vertical="center" wrapText="1"/>
    </xf>
    <xf numFmtId="0" fontId="2" fillId="5" borderId="14" xfId="0" applyFont="1" applyFill="1" applyBorder="1" applyAlignment="1" applyProtection="1">
      <alignment horizontal="center" vertical="center" wrapText="1"/>
    </xf>
    <xf numFmtId="3" fontId="7" fillId="5" borderId="6" xfId="0" applyNumberFormat="1" applyFont="1" applyFill="1" applyBorder="1" applyAlignment="1" applyProtection="1">
      <alignment horizontal="center" vertical="center" wrapText="1"/>
    </xf>
    <xf numFmtId="3" fontId="7" fillId="5" borderId="6" xfId="0" applyNumberFormat="1" applyFont="1" applyFill="1" applyBorder="1" applyAlignment="1" applyProtection="1">
      <alignment horizontal="center" vertical="center" textRotation="90" wrapText="1"/>
    </xf>
    <xf numFmtId="3" fontId="7" fillId="5" borderId="13" xfId="0" applyNumberFormat="1" applyFont="1" applyFill="1" applyBorder="1" applyAlignment="1" applyProtection="1">
      <alignment horizontal="center" vertical="center" textRotation="90" wrapText="1"/>
    </xf>
    <xf numFmtId="0" fontId="7" fillId="6" borderId="8" xfId="0" applyFont="1" applyFill="1" applyBorder="1" applyAlignment="1" applyProtection="1">
      <alignment horizontal="center" vertical="center" textRotation="90" wrapText="1"/>
    </xf>
    <xf numFmtId="0" fontId="7" fillId="6" borderId="6" xfId="0" applyFont="1" applyFill="1" applyBorder="1" applyAlignment="1" applyProtection="1">
      <alignment horizontal="center" vertical="center" textRotation="90" wrapText="1"/>
    </xf>
    <xf numFmtId="0" fontId="7" fillId="6" borderId="13" xfId="0" applyFont="1" applyFill="1" applyBorder="1" applyAlignment="1" applyProtection="1">
      <alignment horizontal="center" vertical="center" textRotation="90" wrapText="1"/>
    </xf>
    <xf numFmtId="0" fontId="8" fillId="6" borderId="8" xfId="0" applyFont="1" applyFill="1" applyBorder="1" applyAlignment="1" applyProtection="1">
      <alignment horizontal="center" vertical="center" textRotation="90" wrapText="1"/>
    </xf>
    <xf numFmtId="0" fontId="8" fillId="6" borderId="6" xfId="0" applyFont="1" applyFill="1" applyBorder="1" applyAlignment="1" applyProtection="1">
      <alignment horizontal="center" vertical="center" textRotation="90" wrapText="1"/>
    </xf>
    <xf numFmtId="0" fontId="8" fillId="6" borderId="13" xfId="0" applyFont="1" applyFill="1" applyBorder="1" applyAlignment="1" applyProtection="1">
      <alignment horizontal="center" vertical="center" textRotation="90" wrapText="1"/>
    </xf>
    <xf numFmtId="0" fontId="0" fillId="3" borderId="15" xfId="0" applyFill="1" applyBorder="1" applyAlignment="1" applyProtection="1">
      <alignment horizontal="center" vertical="center" wrapText="1"/>
    </xf>
    <xf numFmtId="0" fontId="0" fillId="3" borderId="2" xfId="0" applyFill="1" applyBorder="1" applyAlignment="1" applyProtection="1">
      <alignment horizontal="center" vertical="center" wrapText="1"/>
    </xf>
    <xf numFmtId="0" fontId="0" fillId="3" borderId="16" xfId="0" applyFill="1" applyBorder="1" applyAlignment="1" applyProtection="1">
      <alignment horizontal="center" vertical="center" wrapText="1"/>
    </xf>
    <xf numFmtId="0" fontId="11" fillId="3" borderId="7" xfId="0" applyFont="1" applyFill="1" applyBorder="1" applyAlignment="1" applyProtection="1">
      <alignment horizontal="center" vertical="center" wrapText="1"/>
    </xf>
    <xf numFmtId="0" fontId="11" fillId="3" borderId="10" xfId="0" applyFont="1" applyFill="1" applyBorder="1" applyAlignment="1" applyProtection="1">
      <alignment horizontal="center" vertical="center" wrapText="1"/>
    </xf>
    <xf numFmtId="0" fontId="11" fillId="3" borderId="17" xfId="0" applyFont="1" applyFill="1" applyBorder="1" applyAlignment="1" applyProtection="1">
      <alignment horizontal="center" vertical="center" wrapText="1"/>
    </xf>
    <xf numFmtId="0" fontId="11" fillId="0" borderId="8" xfId="0" applyFont="1" applyBorder="1" applyAlignment="1" applyProtection="1">
      <alignment horizontal="center" vertical="center" wrapText="1"/>
    </xf>
    <xf numFmtId="0" fontId="11" fillId="0" borderId="6" xfId="0" applyFont="1" applyBorder="1" applyAlignment="1" applyProtection="1">
      <alignment horizontal="center" vertical="center" wrapText="1"/>
    </xf>
    <xf numFmtId="0" fontId="11" fillId="0" borderId="8" xfId="0" applyFont="1" applyFill="1" applyBorder="1" applyAlignment="1" applyProtection="1">
      <alignment horizontal="center" vertical="center" wrapText="1"/>
    </xf>
    <xf numFmtId="0" fontId="11" fillId="0" borderId="6" xfId="0" applyFont="1" applyFill="1" applyBorder="1" applyAlignment="1" applyProtection="1">
      <alignment horizontal="center" vertical="center" wrapText="1"/>
    </xf>
    <xf numFmtId="4" fontId="7" fillId="6" borderId="8" xfId="0" applyNumberFormat="1" applyFont="1" applyFill="1" applyBorder="1" applyAlignment="1" applyProtection="1">
      <alignment horizontal="center" vertical="center" textRotation="90" wrapText="1"/>
    </xf>
    <xf numFmtId="4" fontId="7" fillId="6" borderId="6" xfId="0" applyNumberFormat="1" applyFont="1" applyFill="1" applyBorder="1" applyAlignment="1" applyProtection="1">
      <alignment horizontal="center" vertical="center" textRotation="90" wrapText="1"/>
    </xf>
    <xf numFmtId="4" fontId="7" fillId="6" borderId="13" xfId="0" applyNumberFormat="1" applyFont="1" applyFill="1" applyBorder="1" applyAlignment="1" applyProtection="1">
      <alignment horizontal="center" vertical="center" textRotation="90" wrapText="1"/>
    </xf>
    <xf numFmtId="9" fontId="10" fillId="6" borderId="13" xfId="3" applyFont="1" applyFill="1" applyBorder="1" applyAlignment="1" applyProtection="1">
      <alignment horizontal="center" vertical="center" wrapText="1"/>
    </xf>
    <xf numFmtId="9" fontId="10" fillId="6" borderId="23" xfId="3" applyFont="1" applyFill="1" applyBorder="1" applyAlignment="1" applyProtection="1">
      <alignment horizontal="center" vertical="center" wrapText="1"/>
    </xf>
    <xf numFmtId="9" fontId="10" fillId="6" borderId="8" xfId="3" applyFont="1" applyFill="1" applyBorder="1" applyAlignment="1" applyProtection="1">
      <alignment horizontal="center" vertical="center" wrapText="1"/>
    </xf>
    <xf numFmtId="9" fontId="10" fillId="6" borderId="6" xfId="3" applyFont="1" applyFill="1" applyBorder="1" applyAlignment="1" applyProtection="1">
      <alignment horizontal="center" vertical="center" wrapText="1"/>
    </xf>
    <xf numFmtId="0" fontId="11" fillId="3" borderId="21" xfId="0" applyFont="1" applyFill="1" applyBorder="1" applyAlignment="1" applyProtection="1">
      <alignment horizontal="center" vertical="center" wrapText="1"/>
    </xf>
    <xf numFmtId="0" fontId="11" fillId="3" borderId="6" xfId="0" applyFont="1" applyFill="1" applyBorder="1" applyAlignment="1" applyProtection="1">
      <alignment horizontal="center" vertical="center" wrapText="1"/>
    </xf>
    <xf numFmtId="0" fontId="0" fillId="3" borderId="10" xfId="0" applyFill="1" applyBorder="1" applyAlignment="1" applyProtection="1">
      <alignment horizontal="center" vertical="center" wrapText="1"/>
    </xf>
    <xf numFmtId="0" fontId="11" fillId="0" borderId="13" xfId="0" applyFont="1" applyFill="1" applyBorder="1" applyAlignment="1" applyProtection="1">
      <alignment horizontal="center" vertical="center" wrapText="1"/>
    </xf>
    <xf numFmtId="0" fontId="11" fillId="0" borderId="23" xfId="0" applyFont="1" applyFill="1" applyBorder="1" applyAlignment="1" applyProtection="1">
      <alignment horizontal="center" vertical="center" wrapText="1"/>
    </xf>
    <xf numFmtId="0" fontId="11" fillId="0" borderId="6" xfId="0" applyFont="1" applyFill="1" applyBorder="1" applyAlignment="1" applyProtection="1">
      <alignment horizontal="center" vertical="center"/>
    </xf>
  </cellXfs>
  <cellStyles count="4">
    <cellStyle name="Millares" xfId="1" builtinId="3"/>
    <cellStyle name="Millares [0]" xfId="2" builtinId="6"/>
    <cellStyle name="Normal" xfId="0" builtinId="0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342900</xdr:colOff>
      <xdr:row>0</xdr:row>
      <xdr:rowOff>22861</xdr:rowOff>
    </xdr:from>
    <xdr:to>
      <xdr:col>9</xdr:col>
      <xdr:colOff>1216819</xdr:colOff>
      <xdr:row>2</xdr:row>
      <xdr:rowOff>159243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985260" y="22861"/>
          <a:ext cx="873919" cy="517382"/>
        </a:xfrm>
        <a:prstGeom prst="rect">
          <a:avLst/>
        </a:prstGeom>
      </xdr:spPr>
    </xdr:pic>
    <xdr:clientData/>
  </xdr:twoCellAnchor>
  <xdr:twoCellAnchor editAs="oneCell">
    <xdr:from>
      <xdr:col>2</xdr:col>
      <xdr:colOff>110491</xdr:colOff>
      <xdr:row>0</xdr:row>
      <xdr:rowOff>0</xdr:rowOff>
    </xdr:from>
    <xdr:to>
      <xdr:col>2</xdr:col>
      <xdr:colOff>573406</xdr:colOff>
      <xdr:row>2</xdr:row>
      <xdr:rowOff>156411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0491" y="0"/>
          <a:ext cx="462915" cy="53741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1:V44"/>
  <sheetViews>
    <sheetView tabSelected="1" view="pageBreakPreview" topLeftCell="D13" zoomScale="125" zoomScaleNormal="125" zoomScaleSheetLayoutView="125" zoomScalePageLayoutView="80" workbookViewId="0">
      <selection activeCell="U36" sqref="U36"/>
    </sheetView>
  </sheetViews>
  <sheetFormatPr baseColWidth="10" defaultColWidth="11.42578125" defaultRowHeight="15" x14ac:dyDescent="0.25"/>
  <cols>
    <col min="1" max="1" width="5.85546875" style="1" hidden="1" customWidth="1"/>
    <col min="2" max="2" width="25" style="1" hidden="1" customWidth="1"/>
    <col min="3" max="4" width="27.28515625" style="6" customWidth="1"/>
    <col min="5" max="5" width="6" style="47" hidden="1" customWidth="1"/>
    <col min="6" max="8" width="6" style="6" hidden="1" customWidth="1"/>
    <col min="9" max="9" width="6.28515625" style="6" hidden="1" customWidth="1"/>
    <col min="10" max="10" width="34.7109375" style="6" customWidth="1"/>
    <col min="11" max="11" width="14.5703125" style="6" customWidth="1"/>
    <col min="12" max="12" width="14" style="6" customWidth="1"/>
    <col min="13" max="13" width="13.5703125" style="6" customWidth="1"/>
    <col min="14" max="14" width="11" style="6" customWidth="1"/>
    <col min="15" max="15" width="9.42578125" style="6" customWidth="1"/>
    <col min="16" max="16" width="10.28515625" style="6" customWidth="1"/>
    <col min="17" max="18" width="12.5703125" style="6" bestFit="1" customWidth="1"/>
    <col min="19" max="19" width="15.5703125" style="6" customWidth="1"/>
    <col min="20" max="20" width="13" style="6" bestFit="1" customWidth="1"/>
    <col min="21" max="21" width="19.28515625" style="6" customWidth="1"/>
    <col min="22" max="22" width="19.28515625" style="1" customWidth="1"/>
    <col min="23" max="241" width="11.42578125" style="6"/>
    <col min="242" max="242" width="4.42578125" style="6" customWidth="1"/>
    <col min="243" max="243" width="15.85546875" style="6" customWidth="1"/>
    <col min="244" max="244" width="16.42578125" style="6" customWidth="1"/>
    <col min="245" max="245" width="27.7109375" style="6" customWidth="1"/>
    <col min="246" max="246" width="10" style="6" customWidth="1"/>
    <col min="247" max="16384" width="11.42578125" style="6"/>
  </cols>
  <sheetData>
    <row r="1" spans="1:22" s="1" customFormat="1" ht="15" customHeight="1" x14ac:dyDescent="0.25">
      <c r="A1" s="82" t="s">
        <v>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</row>
    <row r="2" spans="1:22" s="1" customFormat="1" ht="15" customHeight="1" x14ac:dyDescent="0.25">
      <c r="A2" s="82" t="s">
        <v>1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</row>
    <row r="3" spans="1:22" s="1" customFormat="1" ht="15" customHeight="1" x14ac:dyDescent="0.25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</row>
    <row r="4" spans="1:22" s="4" customFormat="1" ht="24" customHeight="1" x14ac:dyDescent="0.25">
      <c r="A4" s="84" t="s">
        <v>2</v>
      </c>
      <c r="B4" s="85"/>
      <c r="C4" s="85"/>
      <c r="D4" s="85"/>
      <c r="E4" s="85"/>
      <c r="F4" s="86"/>
      <c r="G4" s="87" t="s">
        <v>3</v>
      </c>
      <c r="H4" s="88"/>
      <c r="I4" s="88"/>
      <c r="J4" s="88"/>
      <c r="K4" s="88"/>
      <c r="L4" s="89"/>
      <c r="M4" s="87" t="s">
        <v>56</v>
      </c>
      <c r="N4" s="88"/>
      <c r="O4" s="88"/>
      <c r="P4" s="89"/>
      <c r="Q4" s="90" t="s">
        <v>4</v>
      </c>
      <c r="R4" s="91"/>
      <c r="S4" s="91"/>
      <c r="T4" s="91"/>
      <c r="U4" s="91"/>
      <c r="V4" s="92"/>
    </row>
    <row r="5" spans="1:22" s="4" customFormat="1" ht="24" customHeight="1" x14ac:dyDescent="0.25">
      <c r="A5" s="93" t="s">
        <v>5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4" t="s">
        <v>6</v>
      </c>
      <c r="N5" s="94"/>
      <c r="O5" s="94"/>
      <c r="P5" s="94"/>
      <c r="Q5" s="94"/>
      <c r="R5" s="94"/>
      <c r="S5" s="94"/>
      <c r="T5" s="94"/>
      <c r="U5" s="94"/>
      <c r="V5" s="94"/>
    </row>
    <row r="6" spans="1:22" s="4" customFormat="1" ht="6" customHeight="1" thickBot="1" x14ac:dyDescent="0.3">
      <c r="A6" s="95"/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5"/>
    </row>
    <row r="7" spans="1:22" ht="15.75" customHeight="1" x14ac:dyDescent="0.25">
      <c r="A7" s="96" t="s">
        <v>7</v>
      </c>
      <c r="B7" s="99" t="s">
        <v>8</v>
      </c>
      <c r="C7" s="99" t="s">
        <v>9</v>
      </c>
      <c r="D7" s="77" t="s">
        <v>10</v>
      </c>
      <c r="E7" s="124" t="s">
        <v>11</v>
      </c>
      <c r="F7" s="124" t="s">
        <v>12</v>
      </c>
      <c r="G7" s="108" t="s">
        <v>13</v>
      </c>
      <c r="H7" s="108" t="s">
        <v>14</v>
      </c>
      <c r="I7" s="111" t="s">
        <v>15</v>
      </c>
      <c r="J7" s="77" t="s">
        <v>16</v>
      </c>
      <c r="K7" s="80" t="s">
        <v>17</v>
      </c>
      <c r="L7" s="80"/>
      <c r="M7" s="80"/>
      <c r="N7" s="80"/>
      <c r="O7" s="80"/>
      <c r="P7" s="80"/>
      <c r="Q7" s="80"/>
      <c r="R7" s="80"/>
      <c r="S7" s="80"/>
      <c r="T7" s="80"/>
      <c r="U7" s="80"/>
      <c r="V7" s="102" t="s">
        <v>18</v>
      </c>
    </row>
    <row r="8" spans="1:22" ht="27" customHeight="1" x14ac:dyDescent="0.25">
      <c r="A8" s="97"/>
      <c r="B8" s="100"/>
      <c r="C8" s="100"/>
      <c r="D8" s="78"/>
      <c r="E8" s="125"/>
      <c r="F8" s="125"/>
      <c r="G8" s="109"/>
      <c r="H8" s="109"/>
      <c r="I8" s="112"/>
      <c r="J8" s="78"/>
      <c r="K8" s="105" t="s">
        <v>19</v>
      </c>
      <c r="L8" s="105"/>
      <c r="M8" s="105" t="s">
        <v>20</v>
      </c>
      <c r="N8" s="105"/>
      <c r="O8" s="105" t="s">
        <v>21</v>
      </c>
      <c r="P8" s="105"/>
      <c r="Q8" s="105" t="s">
        <v>22</v>
      </c>
      <c r="R8" s="105"/>
      <c r="S8" s="105" t="s">
        <v>23</v>
      </c>
      <c r="T8" s="105"/>
      <c r="U8" s="106" t="s">
        <v>24</v>
      </c>
      <c r="V8" s="103"/>
    </row>
    <row r="9" spans="1:22" ht="27" customHeight="1" thickBot="1" x14ac:dyDescent="0.3">
      <c r="A9" s="98"/>
      <c r="B9" s="101"/>
      <c r="C9" s="101"/>
      <c r="D9" s="79"/>
      <c r="E9" s="126"/>
      <c r="F9" s="126"/>
      <c r="G9" s="110"/>
      <c r="H9" s="110"/>
      <c r="I9" s="113"/>
      <c r="J9" s="79"/>
      <c r="K9" s="7" t="s">
        <v>25</v>
      </c>
      <c r="L9" s="8" t="s">
        <v>26</v>
      </c>
      <c r="M9" s="7" t="s">
        <v>25</v>
      </c>
      <c r="N9" s="8" t="s">
        <v>26</v>
      </c>
      <c r="O9" s="7" t="s">
        <v>25</v>
      </c>
      <c r="P9" s="8" t="s">
        <v>26</v>
      </c>
      <c r="Q9" s="7" t="s">
        <v>25</v>
      </c>
      <c r="R9" s="8" t="s">
        <v>26</v>
      </c>
      <c r="S9" s="7" t="s">
        <v>25</v>
      </c>
      <c r="T9" s="8" t="s">
        <v>26</v>
      </c>
      <c r="U9" s="107"/>
      <c r="V9" s="104"/>
    </row>
    <row r="10" spans="1:22" ht="36" customHeight="1" x14ac:dyDescent="0.25">
      <c r="A10" s="114">
        <v>1</v>
      </c>
      <c r="B10" s="117" t="s">
        <v>27</v>
      </c>
      <c r="C10" s="120" t="s">
        <v>28</v>
      </c>
      <c r="D10" s="120" t="s">
        <v>29</v>
      </c>
      <c r="E10" s="122">
        <v>19</v>
      </c>
      <c r="F10" s="122">
        <v>23</v>
      </c>
      <c r="G10" s="122">
        <v>20</v>
      </c>
      <c r="H10" s="122"/>
      <c r="I10" s="129">
        <f>+H10/G10*100</f>
        <v>0</v>
      </c>
      <c r="J10" s="9" t="s">
        <v>30</v>
      </c>
      <c r="K10" s="10">
        <v>928911863.94379997</v>
      </c>
      <c r="L10" s="11">
        <v>769350519</v>
      </c>
      <c r="M10" s="10">
        <v>123302980</v>
      </c>
      <c r="N10" s="11">
        <f>+M10</f>
        <v>123302980</v>
      </c>
      <c r="O10" s="10"/>
      <c r="P10" s="11"/>
      <c r="Q10" s="10">
        <v>352053</v>
      </c>
      <c r="R10" s="11"/>
      <c r="S10" s="12">
        <f>+K10+M10+O10+Q10</f>
        <v>1052566896.9438</v>
      </c>
      <c r="T10" s="12">
        <f>+L10+N10+P10+R10</f>
        <v>892653499</v>
      </c>
      <c r="U10" s="13">
        <f>+T10/S10*100</f>
        <v>84.807293635386074</v>
      </c>
      <c r="V10" s="14"/>
    </row>
    <row r="11" spans="1:22" ht="45" x14ac:dyDescent="0.25">
      <c r="A11" s="115"/>
      <c r="B11" s="118"/>
      <c r="C11" s="121"/>
      <c r="D11" s="121"/>
      <c r="E11" s="123"/>
      <c r="F11" s="123"/>
      <c r="G11" s="123"/>
      <c r="H11" s="123"/>
      <c r="I11" s="130"/>
      <c r="J11" s="15" t="s">
        <v>31</v>
      </c>
      <c r="K11" s="16">
        <v>17000000</v>
      </c>
      <c r="L11" s="17">
        <v>17000000</v>
      </c>
      <c r="M11" s="16"/>
      <c r="N11" s="17"/>
      <c r="O11" s="16"/>
      <c r="P11" s="17"/>
      <c r="Q11" s="16"/>
      <c r="R11" s="17"/>
      <c r="S11" s="18">
        <f t="shared" ref="S11:T14" si="0">+K11+M11+O11+Q11</f>
        <v>17000000</v>
      </c>
      <c r="T11" s="18">
        <f t="shared" si="0"/>
        <v>17000000</v>
      </c>
      <c r="U11" s="19">
        <f t="shared" ref="U11:U21" si="1">+T11/S11*100</f>
        <v>100</v>
      </c>
      <c r="V11" s="20"/>
    </row>
    <row r="12" spans="1:22" ht="45" x14ac:dyDescent="0.25">
      <c r="A12" s="115"/>
      <c r="B12" s="118"/>
      <c r="C12" s="121"/>
      <c r="D12" s="121"/>
      <c r="E12" s="123"/>
      <c r="F12" s="123"/>
      <c r="G12" s="123"/>
      <c r="H12" s="123"/>
      <c r="I12" s="130"/>
      <c r="J12" s="15" t="s">
        <v>32</v>
      </c>
      <c r="K12" s="16">
        <v>40000000</v>
      </c>
      <c r="L12" s="17">
        <v>0</v>
      </c>
      <c r="M12" s="21"/>
      <c r="N12" s="17"/>
      <c r="O12" s="16"/>
      <c r="P12" s="17"/>
      <c r="Q12" s="16"/>
      <c r="R12" s="17"/>
      <c r="S12" s="18">
        <f t="shared" si="0"/>
        <v>40000000</v>
      </c>
      <c r="T12" s="18">
        <v>0</v>
      </c>
      <c r="U12" s="19">
        <f t="shared" si="1"/>
        <v>0</v>
      </c>
      <c r="V12" s="22"/>
    </row>
    <row r="13" spans="1:22" ht="35.25" x14ac:dyDescent="0.25">
      <c r="A13" s="115"/>
      <c r="B13" s="118"/>
      <c r="C13" s="121"/>
      <c r="D13" s="121"/>
      <c r="E13" s="123"/>
      <c r="F13" s="123"/>
      <c r="G13" s="123"/>
      <c r="H13" s="123"/>
      <c r="I13" s="130"/>
      <c r="J13" s="15" t="s">
        <v>33</v>
      </c>
      <c r="K13" s="16">
        <v>10000000</v>
      </c>
      <c r="L13" s="17">
        <v>10000000</v>
      </c>
      <c r="M13" s="16"/>
      <c r="N13" s="17"/>
      <c r="O13" s="16"/>
      <c r="P13" s="17"/>
      <c r="Q13" s="16"/>
      <c r="R13" s="17"/>
      <c r="S13" s="18">
        <f t="shared" si="0"/>
        <v>10000000</v>
      </c>
      <c r="T13" s="18">
        <f t="shared" si="0"/>
        <v>10000000</v>
      </c>
      <c r="U13" s="19">
        <f t="shared" si="1"/>
        <v>100</v>
      </c>
      <c r="V13" s="22"/>
    </row>
    <row r="14" spans="1:22" ht="47.25" customHeight="1" x14ac:dyDescent="0.25">
      <c r="A14" s="115"/>
      <c r="B14" s="118"/>
      <c r="C14" s="121" t="s">
        <v>34</v>
      </c>
      <c r="D14" s="121" t="s">
        <v>35</v>
      </c>
      <c r="E14" s="136">
        <v>89</v>
      </c>
      <c r="F14" s="123">
        <v>133</v>
      </c>
      <c r="G14" s="123">
        <v>100</v>
      </c>
      <c r="H14" s="123"/>
      <c r="I14" s="130">
        <f>+H14/G14*100</f>
        <v>0</v>
      </c>
      <c r="J14" s="15" t="s">
        <v>60</v>
      </c>
      <c r="K14" s="16">
        <v>147000000</v>
      </c>
      <c r="L14" s="17">
        <v>140102407</v>
      </c>
      <c r="M14" s="16"/>
      <c r="N14" s="17"/>
      <c r="O14" s="16"/>
      <c r="P14" s="17"/>
      <c r="Q14" s="16"/>
      <c r="R14" s="17"/>
      <c r="S14" s="18">
        <f t="shared" si="0"/>
        <v>147000000</v>
      </c>
      <c r="T14" s="18">
        <f t="shared" si="0"/>
        <v>140102407</v>
      </c>
      <c r="U14" s="19">
        <f t="shared" si="1"/>
        <v>95.307759863945577</v>
      </c>
      <c r="V14" s="22"/>
    </row>
    <row r="15" spans="1:22" ht="35.25" customHeight="1" x14ac:dyDescent="0.25">
      <c r="A15" s="115"/>
      <c r="B15" s="118"/>
      <c r="C15" s="121"/>
      <c r="D15" s="121"/>
      <c r="E15" s="136"/>
      <c r="F15" s="123"/>
      <c r="G15" s="123"/>
      <c r="H15" s="123"/>
      <c r="I15" s="130"/>
      <c r="J15" s="15"/>
      <c r="K15" s="16"/>
      <c r="L15" s="17"/>
      <c r="M15" s="16"/>
      <c r="N15" s="17"/>
      <c r="O15" s="16"/>
      <c r="P15" s="17"/>
      <c r="Q15" s="16"/>
      <c r="R15" s="17"/>
      <c r="S15" s="18">
        <f t="shared" ref="S15:T18" si="2">+K15+M15+O15+Q15</f>
        <v>0</v>
      </c>
      <c r="T15" s="18">
        <f t="shared" si="2"/>
        <v>0</v>
      </c>
      <c r="U15" s="19"/>
      <c r="V15" s="22"/>
    </row>
    <row r="16" spans="1:22" ht="45.75" thickBot="1" x14ac:dyDescent="0.3">
      <c r="A16" s="116"/>
      <c r="B16" s="119"/>
      <c r="C16" s="23" t="s">
        <v>36</v>
      </c>
      <c r="D16" s="23" t="s">
        <v>37</v>
      </c>
      <c r="E16" s="52">
        <v>2</v>
      </c>
      <c r="F16" s="52">
        <v>4</v>
      </c>
      <c r="G16" s="52">
        <v>1</v>
      </c>
      <c r="H16" s="53"/>
      <c r="I16" s="24">
        <f t="shared" ref="I16:I21" si="3">+H16/G16*100</f>
        <v>0</v>
      </c>
      <c r="J16" s="25" t="s">
        <v>61</v>
      </c>
      <c r="K16" s="26">
        <v>1625779588</v>
      </c>
      <c r="L16" s="27">
        <v>1625779588</v>
      </c>
      <c r="M16" s="26">
        <v>2316924</v>
      </c>
      <c r="N16" s="27">
        <v>2316924</v>
      </c>
      <c r="O16" s="26"/>
      <c r="P16" s="27"/>
      <c r="Q16" s="26">
        <v>38307114</v>
      </c>
      <c r="R16" s="27">
        <v>38307114</v>
      </c>
      <c r="S16" s="28">
        <f t="shared" si="2"/>
        <v>1666403626</v>
      </c>
      <c r="T16" s="28">
        <f t="shared" si="2"/>
        <v>1666403626</v>
      </c>
      <c r="U16" s="66">
        <f t="shared" si="1"/>
        <v>100</v>
      </c>
      <c r="V16" s="29"/>
    </row>
    <row r="17" spans="1:22" ht="35.25" x14ac:dyDescent="0.25">
      <c r="A17" s="30">
        <v>2</v>
      </c>
      <c r="B17" s="131" t="s">
        <v>38</v>
      </c>
      <c r="C17" s="31" t="s">
        <v>39</v>
      </c>
      <c r="D17" s="81" t="s">
        <v>40</v>
      </c>
      <c r="E17" s="54">
        <v>0</v>
      </c>
      <c r="F17" s="54">
        <v>1</v>
      </c>
      <c r="G17" s="54">
        <v>1</v>
      </c>
      <c r="H17" s="54"/>
      <c r="I17" s="32">
        <f t="shared" si="3"/>
        <v>0</v>
      </c>
      <c r="J17" s="33" t="s">
        <v>58</v>
      </c>
      <c r="K17" s="34">
        <v>10000000</v>
      </c>
      <c r="L17" s="35">
        <v>10000000</v>
      </c>
      <c r="M17" s="34"/>
      <c r="N17" s="35"/>
      <c r="O17" s="34"/>
      <c r="P17" s="35"/>
      <c r="Q17" s="34"/>
      <c r="R17" s="35"/>
      <c r="S17" s="36">
        <f t="shared" si="2"/>
        <v>10000000</v>
      </c>
      <c r="T17" s="36">
        <f t="shared" si="2"/>
        <v>10000000</v>
      </c>
      <c r="U17" s="37">
        <f t="shared" si="1"/>
        <v>100</v>
      </c>
      <c r="V17" s="38"/>
    </row>
    <row r="18" spans="1:22" ht="38.25" customHeight="1" x14ac:dyDescent="0.25">
      <c r="A18" s="30"/>
      <c r="B18" s="131"/>
      <c r="C18" s="31"/>
      <c r="D18" s="76"/>
      <c r="E18" s="54"/>
      <c r="F18" s="54"/>
      <c r="G18" s="54"/>
      <c r="H18" s="54"/>
      <c r="I18" s="32"/>
      <c r="J18" s="33" t="s">
        <v>59</v>
      </c>
      <c r="K18" s="34">
        <v>40000000</v>
      </c>
      <c r="L18" s="35">
        <v>52999424</v>
      </c>
      <c r="M18" s="34"/>
      <c r="N18" s="35"/>
      <c r="O18" s="34"/>
      <c r="P18" s="35"/>
      <c r="Q18" s="34"/>
      <c r="R18" s="35"/>
      <c r="S18" s="36">
        <f t="shared" ref="S18:S27" si="4">+K18+M18+O18+Q18</f>
        <v>40000000</v>
      </c>
      <c r="T18" s="36">
        <f t="shared" si="2"/>
        <v>52999424</v>
      </c>
      <c r="U18" s="37">
        <f t="shared" si="1"/>
        <v>132.49856</v>
      </c>
      <c r="V18" s="38"/>
    </row>
    <row r="19" spans="1:22" ht="45" x14ac:dyDescent="0.25">
      <c r="A19" s="39"/>
      <c r="B19" s="132"/>
      <c r="C19" s="40" t="s">
        <v>41</v>
      </c>
      <c r="D19" s="40" t="s">
        <v>42</v>
      </c>
      <c r="E19" s="55">
        <v>3</v>
      </c>
      <c r="F19" s="55">
        <v>6</v>
      </c>
      <c r="G19" s="55">
        <v>6</v>
      </c>
      <c r="H19" s="55"/>
      <c r="I19" s="41">
        <f t="shared" si="3"/>
        <v>0</v>
      </c>
      <c r="J19" s="15" t="s">
        <v>43</v>
      </c>
      <c r="K19" s="16">
        <v>139052926.84799999</v>
      </c>
      <c r="L19" s="17">
        <v>146053503</v>
      </c>
      <c r="M19" s="16"/>
      <c r="N19" s="17"/>
      <c r="O19" s="16"/>
      <c r="P19" s="17"/>
      <c r="Q19" s="16"/>
      <c r="R19" s="17"/>
      <c r="S19" s="36">
        <f t="shared" si="4"/>
        <v>139052926.84799999</v>
      </c>
      <c r="T19" s="36">
        <f t="shared" ref="T19:T25" si="5">+L19+N19+P19+R19</f>
        <v>146053503</v>
      </c>
      <c r="U19" s="19">
        <f t="shared" si="1"/>
        <v>105.03446875278821</v>
      </c>
      <c r="V19" s="22"/>
    </row>
    <row r="20" spans="1:22" ht="56.25" x14ac:dyDescent="0.25">
      <c r="A20" s="39"/>
      <c r="B20" s="132"/>
      <c r="C20" s="40" t="s">
        <v>44</v>
      </c>
      <c r="D20" s="40" t="s">
        <v>45</v>
      </c>
      <c r="E20" s="55">
        <v>0</v>
      </c>
      <c r="F20" s="55">
        <v>100</v>
      </c>
      <c r="G20" s="55">
        <v>100</v>
      </c>
      <c r="H20" s="55"/>
      <c r="I20" s="41">
        <f t="shared" si="3"/>
        <v>0</v>
      </c>
      <c r="J20" s="15" t="s">
        <v>46</v>
      </c>
      <c r="K20" s="16">
        <v>10000000</v>
      </c>
      <c r="L20" s="17">
        <v>10000000</v>
      </c>
      <c r="M20" s="16"/>
      <c r="N20" s="17"/>
      <c r="O20" s="16"/>
      <c r="P20" s="17"/>
      <c r="Q20" s="16"/>
      <c r="R20" s="17"/>
      <c r="S20" s="18">
        <f t="shared" si="4"/>
        <v>10000000</v>
      </c>
      <c r="T20" s="18">
        <f t="shared" si="5"/>
        <v>10000000</v>
      </c>
      <c r="U20" s="19">
        <f t="shared" si="1"/>
        <v>100</v>
      </c>
      <c r="V20" s="22"/>
    </row>
    <row r="21" spans="1:22" ht="33.75" customHeight="1" x14ac:dyDescent="0.25">
      <c r="A21" s="133"/>
      <c r="B21" s="132" t="s">
        <v>47</v>
      </c>
      <c r="C21" s="74" t="s">
        <v>48</v>
      </c>
      <c r="D21" s="74" t="s">
        <v>49</v>
      </c>
      <c r="E21" s="134">
        <v>0</v>
      </c>
      <c r="F21" s="134">
        <v>4</v>
      </c>
      <c r="G21" s="134">
        <v>0</v>
      </c>
      <c r="H21" s="134"/>
      <c r="I21" s="127" t="e">
        <f t="shared" si="3"/>
        <v>#DIV/0!</v>
      </c>
      <c r="J21" s="15" t="s">
        <v>63</v>
      </c>
      <c r="K21" s="16">
        <v>17802995</v>
      </c>
      <c r="L21" s="17">
        <v>17802995</v>
      </c>
      <c r="M21" s="16"/>
      <c r="N21" s="17"/>
      <c r="O21" s="16"/>
      <c r="P21" s="17"/>
      <c r="Q21" s="16">
        <v>89014975</v>
      </c>
      <c r="R21" s="17">
        <v>89014975</v>
      </c>
      <c r="S21" s="18">
        <f t="shared" si="4"/>
        <v>106817970</v>
      </c>
      <c r="T21" s="18">
        <f t="shared" si="5"/>
        <v>106817970</v>
      </c>
      <c r="U21" s="19">
        <f t="shared" si="1"/>
        <v>100</v>
      </c>
      <c r="V21" s="22"/>
    </row>
    <row r="22" spans="1:22" ht="35.25" x14ac:dyDescent="0.25">
      <c r="A22" s="133"/>
      <c r="B22" s="132"/>
      <c r="C22" s="75"/>
      <c r="D22" s="75"/>
      <c r="E22" s="135"/>
      <c r="F22" s="135"/>
      <c r="G22" s="135"/>
      <c r="H22" s="135"/>
      <c r="I22" s="128"/>
      <c r="J22" s="15" t="s">
        <v>64</v>
      </c>
      <c r="K22" s="16">
        <v>439301720</v>
      </c>
      <c r="L22" s="17">
        <v>439301720</v>
      </c>
      <c r="M22" s="16"/>
      <c r="N22" s="17"/>
      <c r="O22" s="16"/>
      <c r="P22" s="17"/>
      <c r="Q22" s="16">
        <v>1161610630</v>
      </c>
      <c r="R22" s="17">
        <v>1161610630</v>
      </c>
      <c r="S22" s="18">
        <f t="shared" si="4"/>
        <v>1600912350</v>
      </c>
      <c r="T22" s="18">
        <f t="shared" si="5"/>
        <v>1600912350</v>
      </c>
      <c r="U22" s="19">
        <f t="shared" ref="U22:U34" si="6">+T22/S22*100</f>
        <v>100</v>
      </c>
      <c r="V22" s="20"/>
    </row>
    <row r="23" spans="1:22" ht="45" customHeight="1" x14ac:dyDescent="0.25">
      <c r="A23" s="133"/>
      <c r="B23" s="132"/>
      <c r="C23" s="74" t="s">
        <v>50</v>
      </c>
      <c r="D23" s="75"/>
      <c r="E23" s="123">
        <v>17</v>
      </c>
      <c r="F23" s="123">
        <v>68</v>
      </c>
      <c r="G23" s="123">
        <v>64</v>
      </c>
      <c r="H23" s="123"/>
      <c r="I23" s="130">
        <f>+H23/G23*100</f>
        <v>0</v>
      </c>
      <c r="J23" s="15" t="s">
        <v>51</v>
      </c>
      <c r="K23" s="16">
        <v>188516232.14709997</v>
      </c>
      <c r="L23" s="17">
        <v>194191394</v>
      </c>
      <c r="M23" s="16"/>
      <c r="N23" s="17"/>
      <c r="O23" s="16"/>
      <c r="P23" s="17"/>
      <c r="Q23" s="16"/>
      <c r="R23" s="17"/>
      <c r="S23" s="18">
        <f t="shared" si="4"/>
        <v>188516232.14709997</v>
      </c>
      <c r="T23" s="18">
        <f t="shared" si="5"/>
        <v>194191394</v>
      </c>
      <c r="U23" s="19">
        <f t="shared" si="6"/>
        <v>103.01043670789669</v>
      </c>
      <c r="V23" s="22"/>
    </row>
    <row r="24" spans="1:22" ht="36.75" customHeight="1" x14ac:dyDescent="0.25">
      <c r="A24" s="133"/>
      <c r="B24" s="132"/>
      <c r="C24" s="75"/>
      <c r="D24" s="75"/>
      <c r="E24" s="123"/>
      <c r="F24" s="123"/>
      <c r="G24" s="123"/>
      <c r="H24" s="123"/>
      <c r="I24" s="130"/>
      <c r="J24" s="15" t="s">
        <v>52</v>
      </c>
      <c r="K24" s="16">
        <v>4077000</v>
      </c>
      <c r="L24" s="17">
        <v>4077000</v>
      </c>
      <c r="M24" s="16"/>
      <c r="N24" s="17"/>
      <c r="O24" s="16"/>
      <c r="P24" s="17"/>
      <c r="Q24" s="16"/>
      <c r="R24" s="17">
        <v>0</v>
      </c>
      <c r="S24" s="18">
        <f t="shared" si="4"/>
        <v>4077000</v>
      </c>
      <c r="T24" s="18">
        <f t="shared" si="5"/>
        <v>4077000</v>
      </c>
      <c r="U24" s="19">
        <f t="shared" si="6"/>
        <v>100</v>
      </c>
      <c r="V24" s="20"/>
    </row>
    <row r="25" spans="1:22" ht="33.75" customHeight="1" x14ac:dyDescent="0.25">
      <c r="A25" s="133"/>
      <c r="B25" s="132"/>
      <c r="C25" s="75"/>
      <c r="D25" s="75"/>
      <c r="E25" s="123"/>
      <c r="F25" s="123"/>
      <c r="G25" s="123"/>
      <c r="H25" s="123"/>
      <c r="I25" s="130"/>
      <c r="J25" s="15" t="s">
        <v>62</v>
      </c>
      <c r="K25" s="16"/>
      <c r="L25" s="17"/>
      <c r="M25" s="16"/>
      <c r="N25" s="17"/>
      <c r="O25" s="16"/>
      <c r="P25" s="17"/>
      <c r="Q25" s="16">
        <v>23050300</v>
      </c>
      <c r="R25" s="17">
        <v>23050300</v>
      </c>
      <c r="S25" s="18">
        <f t="shared" si="4"/>
        <v>23050300</v>
      </c>
      <c r="T25" s="18">
        <f t="shared" si="5"/>
        <v>23050300</v>
      </c>
      <c r="U25" s="19">
        <f t="shared" si="6"/>
        <v>100</v>
      </c>
      <c r="V25" s="20"/>
    </row>
    <row r="26" spans="1:22" ht="47.25" customHeight="1" x14ac:dyDescent="0.25">
      <c r="A26" s="39"/>
      <c r="B26" s="132"/>
      <c r="C26" s="75"/>
      <c r="D26" s="75"/>
      <c r="E26" s="55">
        <v>0</v>
      </c>
      <c r="F26" s="55">
        <v>1</v>
      </c>
      <c r="G26" s="55">
        <v>0</v>
      </c>
      <c r="H26" s="55"/>
      <c r="I26" s="41" t="e">
        <f>+H26/G26*100</f>
        <v>#DIV/0!</v>
      </c>
      <c r="J26" s="15" t="s">
        <v>65</v>
      </c>
      <c r="K26" s="16"/>
      <c r="L26" s="17"/>
      <c r="M26" s="16"/>
      <c r="N26" s="17"/>
      <c r="O26" s="16"/>
      <c r="P26" s="17"/>
      <c r="Q26" s="16">
        <v>4086417</v>
      </c>
      <c r="R26" s="17">
        <v>4086417</v>
      </c>
      <c r="S26" s="18">
        <f t="shared" si="4"/>
        <v>4086417</v>
      </c>
      <c r="T26" s="18">
        <f>+L26+N26+P26+R26</f>
        <v>4086417</v>
      </c>
      <c r="U26" s="19">
        <f t="shared" si="6"/>
        <v>100</v>
      </c>
      <c r="V26" s="20"/>
    </row>
    <row r="27" spans="1:22" ht="47.25" customHeight="1" x14ac:dyDescent="0.25">
      <c r="A27" s="58"/>
      <c r="B27" s="57"/>
      <c r="C27" s="75"/>
      <c r="D27" s="75"/>
      <c r="E27" s="54"/>
      <c r="F27" s="54"/>
      <c r="G27" s="54"/>
      <c r="H27" s="54"/>
      <c r="I27" s="70"/>
      <c r="J27" s="15" t="s">
        <v>67</v>
      </c>
      <c r="K27" s="16"/>
      <c r="L27" s="17"/>
      <c r="M27" s="16"/>
      <c r="N27" s="17"/>
      <c r="O27" s="16"/>
      <c r="P27" s="17"/>
      <c r="Q27" s="67">
        <v>1449914.78</v>
      </c>
      <c r="R27" s="69">
        <v>1449914.78</v>
      </c>
      <c r="S27" s="18">
        <f t="shared" si="4"/>
        <v>1449914.78</v>
      </c>
      <c r="T27" s="18">
        <f>+L27+N27+P27+R27</f>
        <v>1449914.78</v>
      </c>
      <c r="U27" s="19">
        <f t="shared" si="6"/>
        <v>100</v>
      </c>
      <c r="V27" s="20"/>
    </row>
    <row r="28" spans="1:22" ht="47.25" customHeight="1" x14ac:dyDescent="0.25">
      <c r="A28" s="58"/>
      <c r="B28" s="57"/>
      <c r="C28" s="75"/>
      <c r="D28" s="75"/>
      <c r="E28" s="54"/>
      <c r="F28" s="54"/>
      <c r="G28" s="54"/>
      <c r="H28" s="54"/>
      <c r="I28" s="70"/>
      <c r="J28" s="15" t="s">
        <v>68</v>
      </c>
      <c r="K28" s="16">
        <v>3967000</v>
      </c>
      <c r="L28" s="17">
        <v>3967000</v>
      </c>
      <c r="M28" s="16"/>
      <c r="N28" s="17"/>
      <c r="O28" s="16"/>
      <c r="P28" s="17"/>
      <c r="Q28" s="67"/>
      <c r="R28" s="69"/>
      <c r="S28" s="18">
        <v>3967000</v>
      </c>
      <c r="T28" s="18">
        <v>3967000</v>
      </c>
      <c r="U28" s="19">
        <f t="shared" si="6"/>
        <v>100</v>
      </c>
      <c r="V28" s="20"/>
    </row>
    <row r="29" spans="1:22" ht="47.25" customHeight="1" x14ac:dyDescent="0.25">
      <c r="A29" s="58"/>
      <c r="B29" s="57"/>
      <c r="C29" s="75"/>
      <c r="D29" s="75"/>
      <c r="E29" s="54"/>
      <c r="F29" s="54"/>
      <c r="G29" s="54"/>
      <c r="H29" s="54"/>
      <c r="I29" s="70"/>
      <c r="J29" s="15" t="s">
        <v>69</v>
      </c>
      <c r="K29" s="16">
        <v>14755586</v>
      </c>
      <c r="L29" s="17">
        <v>14755586</v>
      </c>
      <c r="M29" s="16"/>
      <c r="N29" s="17"/>
      <c r="O29" s="16"/>
      <c r="P29" s="17"/>
      <c r="Q29" s="67"/>
      <c r="R29" s="69"/>
      <c r="S29" s="18">
        <v>14755586</v>
      </c>
      <c r="T29" s="18">
        <v>14755586</v>
      </c>
      <c r="U29" s="19">
        <f t="shared" si="6"/>
        <v>100</v>
      </c>
      <c r="V29" s="20"/>
    </row>
    <row r="30" spans="1:22" ht="47.25" customHeight="1" x14ac:dyDescent="0.25">
      <c r="A30" s="58"/>
      <c r="B30" s="57"/>
      <c r="C30" s="75"/>
      <c r="D30" s="75"/>
      <c r="E30" s="54"/>
      <c r="F30" s="54"/>
      <c r="G30" s="54"/>
      <c r="H30" s="54"/>
      <c r="I30" s="70"/>
      <c r="J30" s="15" t="s">
        <v>70</v>
      </c>
      <c r="K30" s="16"/>
      <c r="L30" s="17"/>
      <c r="M30" s="16"/>
      <c r="N30" s="17"/>
      <c r="O30" s="16"/>
      <c r="P30" s="17"/>
      <c r="Q30" s="71">
        <v>241224620</v>
      </c>
      <c r="R30" s="72">
        <v>241224620</v>
      </c>
      <c r="S30" s="18">
        <v>241224620</v>
      </c>
      <c r="T30" s="18">
        <v>241224620</v>
      </c>
      <c r="U30" s="19">
        <f t="shared" si="6"/>
        <v>100</v>
      </c>
      <c r="V30" s="20"/>
    </row>
    <row r="31" spans="1:22" ht="33" customHeight="1" x14ac:dyDescent="0.25">
      <c r="A31" s="39"/>
      <c r="B31" s="42"/>
      <c r="C31" s="76"/>
      <c r="D31" s="76"/>
      <c r="E31" s="56"/>
      <c r="F31" s="56"/>
      <c r="G31" s="56"/>
      <c r="H31" s="56"/>
      <c r="I31" s="43"/>
      <c r="J31" s="15" t="s">
        <v>66</v>
      </c>
      <c r="K31" s="16"/>
      <c r="L31" s="17"/>
      <c r="M31" s="16"/>
      <c r="N31" s="17"/>
      <c r="O31" s="16"/>
      <c r="P31" s="17"/>
      <c r="Q31" s="67">
        <v>23075642.859999999</v>
      </c>
      <c r="R31" s="69">
        <v>23075642.859999999</v>
      </c>
      <c r="S31" s="68">
        <f>+K31+M31+O31+Q31</f>
        <v>23075642.859999999</v>
      </c>
      <c r="T31" s="68">
        <f>+L31+N31+P31+R31</f>
        <v>23075642.859999999</v>
      </c>
      <c r="U31" s="19">
        <f t="shared" si="6"/>
        <v>100</v>
      </c>
      <c r="V31" s="22"/>
    </row>
    <row r="32" spans="1:22" ht="45" x14ac:dyDescent="0.25">
      <c r="A32" s="39"/>
      <c r="B32" s="132"/>
      <c r="C32" s="121" t="s">
        <v>53</v>
      </c>
      <c r="D32" s="121" t="s">
        <v>54</v>
      </c>
      <c r="E32" s="123">
        <v>32</v>
      </c>
      <c r="F32" s="123">
        <v>160</v>
      </c>
      <c r="G32" s="123">
        <v>40</v>
      </c>
      <c r="H32" s="123"/>
      <c r="I32" s="130">
        <f>+H32/G32*100</f>
        <v>0</v>
      </c>
      <c r="J32" s="15" t="s">
        <v>72</v>
      </c>
      <c r="K32" s="16"/>
      <c r="L32" s="17"/>
      <c r="M32" s="16"/>
      <c r="N32" s="17"/>
      <c r="O32" s="16"/>
      <c r="P32" s="17"/>
      <c r="Q32" s="16">
        <v>868256774</v>
      </c>
      <c r="R32" s="17">
        <v>868256774</v>
      </c>
      <c r="S32" s="16">
        <f>+K32+Q32</f>
        <v>868256774</v>
      </c>
      <c r="T32" s="16">
        <f>L32+R32</f>
        <v>868256774</v>
      </c>
      <c r="U32" s="19">
        <f t="shared" si="6"/>
        <v>100</v>
      </c>
      <c r="V32" s="22"/>
    </row>
    <row r="33" spans="1:22" ht="33.75" customHeight="1" x14ac:dyDescent="0.25">
      <c r="A33" s="39"/>
      <c r="B33" s="132"/>
      <c r="C33" s="121"/>
      <c r="D33" s="121"/>
      <c r="E33" s="123"/>
      <c r="F33" s="123"/>
      <c r="G33" s="123"/>
      <c r="H33" s="123"/>
      <c r="I33" s="130"/>
      <c r="J33" s="15" t="s">
        <v>71</v>
      </c>
      <c r="K33" s="16">
        <v>206068428</v>
      </c>
      <c r="L33" s="17">
        <v>206068428</v>
      </c>
      <c r="M33" s="16"/>
      <c r="N33" s="17">
        <v>0</v>
      </c>
      <c r="O33" s="16"/>
      <c r="P33" s="17"/>
      <c r="Q33" s="16">
        <v>79999999</v>
      </c>
      <c r="R33" s="17">
        <v>79999999</v>
      </c>
      <c r="S33" s="18">
        <f>+K33+Q33</f>
        <v>286068427</v>
      </c>
      <c r="T33" s="18">
        <f>+L33+R33</f>
        <v>286068427</v>
      </c>
      <c r="U33" s="19">
        <f t="shared" si="6"/>
        <v>100</v>
      </c>
      <c r="V33" s="22"/>
    </row>
    <row r="34" spans="1:22" ht="45.75" customHeight="1" x14ac:dyDescent="0.25">
      <c r="A34" s="133"/>
      <c r="B34" s="132"/>
      <c r="C34" s="121"/>
      <c r="D34" s="121"/>
      <c r="E34" s="123"/>
      <c r="F34" s="123"/>
      <c r="G34" s="123"/>
      <c r="H34" s="123"/>
      <c r="I34" s="130"/>
      <c r="J34" s="15" t="s">
        <v>57</v>
      </c>
      <c r="K34" s="16">
        <v>60000000</v>
      </c>
      <c r="L34" s="17">
        <v>60000000</v>
      </c>
      <c r="M34" s="16"/>
      <c r="N34" s="17"/>
      <c r="O34" s="16"/>
      <c r="P34" s="17"/>
      <c r="Q34" s="16"/>
      <c r="R34" s="17"/>
      <c r="S34" s="18">
        <v>60000000</v>
      </c>
      <c r="T34" s="18">
        <f>+S34</f>
        <v>60000000</v>
      </c>
      <c r="U34" s="19">
        <f t="shared" si="6"/>
        <v>100</v>
      </c>
      <c r="V34" s="20"/>
    </row>
    <row r="35" spans="1:22" ht="33.75" customHeight="1" x14ac:dyDescent="0.25">
      <c r="A35" s="133"/>
      <c r="B35" s="132"/>
      <c r="C35" s="121"/>
      <c r="D35" s="121"/>
      <c r="E35" s="123"/>
      <c r="F35" s="123"/>
      <c r="G35" s="123"/>
      <c r="H35" s="123"/>
      <c r="I35" s="130"/>
      <c r="J35" s="15" t="s">
        <v>57</v>
      </c>
      <c r="K35" s="16"/>
      <c r="L35" s="17"/>
      <c r="M35" s="16"/>
      <c r="N35" s="17"/>
      <c r="O35" s="16"/>
      <c r="P35" s="17"/>
      <c r="Q35" s="16"/>
      <c r="R35" s="17"/>
      <c r="S35" s="18"/>
      <c r="T35" s="18"/>
      <c r="U35" s="19"/>
      <c r="V35" s="20"/>
    </row>
    <row r="36" spans="1:22" ht="42.75" customHeight="1" thickBot="1" x14ac:dyDescent="0.35">
      <c r="A36" s="133"/>
      <c r="B36" s="132"/>
      <c r="C36" s="64"/>
      <c r="D36" s="64"/>
      <c r="E36" s="64"/>
      <c r="F36" s="64"/>
      <c r="G36" s="64"/>
      <c r="H36" s="65"/>
      <c r="I36" s="44" t="e">
        <f>+SUM(I10:I35)/(COUNT(I10:I35))</f>
        <v>#DIV/0!</v>
      </c>
      <c r="J36" s="44"/>
      <c r="K36" s="59">
        <f>+SUM(K10:K35)</f>
        <v>3902233339.9389</v>
      </c>
      <c r="L36" s="60"/>
      <c r="M36" s="60"/>
      <c r="N36" s="60"/>
      <c r="O36" s="60"/>
      <c r="P36" s="60"/>
      <c r="Q36" s="60"/>
      <c r="R36" s="61"/>
      <c r="S36" s="45">
        <f>SUM(S10:S35)</f>
        <v>6558281683.5788994</v>
      </c>
      <c r="T36" s="45">
        <f>SUM(T10:T35)</f>
        <v>6377145854.6399994</v>
      </c>
      <c r="U36" s="44"/>
      <c r="V36" s="46"/>
    </row>
    <row r="37" spans="1:22" ht="31.5" customHeight="1" thickBot="1" x14ac:dyDescent="0.35">
      <c r="A37" s="63" t="s">
        <v>55</v>
      </c>
      <c r="B37" s="64"/>
      <c r="V37" s="6"/>
    </row>
    <row r="38" spans="1:22" ht="30.75" customHeight="1" x14ac:dyDescent="0.35">
      <c r="A38" s="62"/>
      <c r="B38" s="62"/>
      <c r="M38" s="73"/>
      <c r="N38" s="73"/>
      <c r="O38" s="73"/>
      <c r="P38" s="73"/>
      <c r="Q38" s="73"/>
      <c r="R38" s="73"/>
      <c r="S38" s="73"/>
      <c r="T38" s="73"/>
      <c r="U38" s="73"/>
    </row>
    <row r="41" spans="1:22" x14ac:dyDescent="0.25">
      <c r="S41" s="48"/>
      <c r="T41" s="48"/>
      <c r="U41" s="48"/>
      <c r="V41" s="49"/>
    </row>
    <row r="42" spans="1:22" x14ac:dyDescent="0.25">
      <c r="S42" s="48"/>
      <c r="T42" s="48"/>
      <c r="U42" s="50"/>
      <c r="V42" s="49"/>
    </row>
    <row r="43" spans="1:22" x14ac:dyDescent="0.25">
      <c r="S43" s="48"/>
      <c r="T43" s="48"/>
      <c r="U43" s="48"/>
      <c r="V43" s="49"/>
    </row>
    <row r="44" spans="1:22" x14ac:dyDescent="0.25">
      <c r="S44" s="51"/>
      <c r="T44" s="48"/>
      <c r="U44" s="48"/>
      <c r="V44" s="49"/>
    </row>
  </sheetData>
  <mergeCells count="70">
    <mergeCell ref="H23:H25"/>
    <mergeCell ref="I23:I25"/>
    <mergeCell ref="D21:D31"/>
    <mergeCell ref="B32:B36"/>
    <mergeCell ref="A34:A36"/>
    <mergeCell ref="C32:C35"/>
    <mergeCell ref="D32:D35"/>
    <mergeCell ref="E32:E35"/>
    <mergeCell ref="F32:F35"/>
    <mergeCell ref="G32:G35"/>
    <mergeCell ref="H32:H35"/>
    <mergeCell ref="I32:I35"/>
    <mergeCell ref="A23:A25"/>
    <mergeCell ref="E23:E25"/>
    <mergeCell ref="F23:F25"/>
    <mergeCell ref="G23:G25"/>
    <mergeCell ref="I14:I15"/>
    <mergeCell ref="B17:B20"/>
    <mergeCell ref="A21:A22"/>
    <mergeCell ref="B21:B26"/>
    <mergeCell ref="C21:C22"/>
    <mergeCell ref="E21:E22"/>
    <mergeCell ref="F21:F22"/>
    <mergeCell ref="G21:G22"/>
    <mergeCell ref="H21:H22"/>
    <mergeCell ref="C14:C15"/>
    <mergeCell ref="D14:D15"/>
    <mergeCell ref="E14:E15"/>
    <mergeCell ref="F14:F15"/>
    <mergeCell ref="G14:G15"/>
    <mergeCell ref="H14:H15"/>
    <mergeCell ref="I21:I22"/>
    <mergeCell ref="F10:F13"/>
    <mergeCell ref="G10:G13"/>
    <mergeCell ref="H10:H13"/>
    <mergeCell ref="I10:I13"/>
    <mergeCell ref="A10:A16"/>
    <mergeCell ref="B10:B16"/>
    <mergeCell ref="C10:C13"/>
    <mergeCell ref="D10:D13"/>
    <mergeCell ref="E10:E13"/>
    <mergeCell ref="D7:D9"/>
    <mergeCell ref="V7:V9"/>
    <mergeCell ref="K8:L8"/>
    <mergeCell ref="M8:N8"/>
    <mergeCell ref="O8:P8"/>
    <mergeCell ref="Q8:R8"/>
    <mergeCell ref="S8:T8"/>
    <mergeCell ref="U8:U9"/>
    <mergeCell ref="H7:H9"/>
    <mergeCell ref="I7:I9"/>
    <mergeCell ref="F7:F9"/>
    <mergeCell ref="G7:G9"/>
    <mergeCell ref="E7:E9"/>
    <mergeCell ref="C23:C31"/>
    <mergeCell ref="J7:J9"/>
    <mergeCell ref="K7:U7"/>
    <mergeCell ref="D17:D18"/>
    <mergeCell ref="A1:V1"/>
    <mergeCell ref="A2:V2"/>
    <mergeCell ref="A4:F4"/>
    <mergeCell ref="G4:L4"/>
    <mergeCell ref="M4:P4"/>
    <mergeCell ref="Q4:V4"/>
    <mergeCell ref="A5:L5"/>
    <mergeCell ref="M5:V5"/>
    <mergeCell ref="A6:U6"/>
    <mergeCell ref="A7:A9"/>
    <mergeCell ref="B7:B9"/>
    <mergeCell ref="C7:C9"/>
  </mergeCells>
  <pageMargins left="0.70866141732283472" right="0.70866141732283472" top="1.1417322834645669" bottom="0.74803149606299213" header="0.31496062992125984" footer="0.31496062992125984"/>
  <pageSetup paperSize="5" scale="47" orientation="landscape" r:id="rId1"/>
  <headerFooter>
    <oddHeader>&amp;R&amp;9Republica de Colombia
Departamento de Cundinamarca
Alcaldia  Municipal de Sopó
Documento Controlado
Versión: 06
Página &amp;P de &amp;N
Vigencia: 29/06/2016</oddHead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4473F4501CBA7408858B1C660E434CC" ma:contentTypeVersion="4" ma:contentTypeDescription="Crear nuevo documento." ma:contentTypeScope="" ma:versionID="f9a1757d84981e8648ef9bc6ba3321b6">
  <xsd:schema xmlns:xsd="http://www.w3.org/2001/XMLSchema" xmlns:xs="http://www.w3.org/2001/XMLSchema" xmlns:p="http://schemas.microsoft.com/office/2006/metadata/properties" xmlns:ns2="2985bb4b-4701-49be-b6af-cb425f14ffe8" xmlns:ns3="51f41368-09ef-457e-ae09-8dfa7ccb2798" targetNamespace="http://schemas.microsoft.com/office/2006/metadata/properties" ma:root="true" ma:fieldsID="267e8fcdbb6eb267fddc05d8cb60485b" ns2:_="" ns3:_="">
    <xsd:import namespace="2985bb4b-4701-49be-b6af-cb425f14ffe8"/>
    <xsd:import namespace="51f41368-09ef-457e-ae09-8dfa7ccb2798"/>
    <xsd:element name="properties">
      <xsd:complexType>
        <xsd:sequence>
          <xsd:element name="documentManagement">
            <xsd:complexType>
              <xsd:all>
                <xsd:element ref="ns2:Clasificaci_x00f3_n" minOccurs="0"/>
                <xsd:element ref="ns3:Secretar_x00ed_a" minOccurs="0"/>
                <xsd:element ref="ns2:Descripci_x00f3_n" minOccurs="0"/>
                <xsd:element ref="ns2:Fech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985bb4b-4701-49be-b6af-cb425f14ffe8" elementFormDefault="qualified">
    <xsd:import namespace="http://schemas.microsoft.com/office/2006/documentManagement/types"/>
    <xsd:import namespace="http://schemas.microsoft.com/office/infopath/2007/PartnerControls"/>
    <xsd:element name="Clasificaci_x00f3_n" ma:index="2" nillable="true" ma:displayName="Clasificación" ma:default="Nuestra Políticas" ma:format="Dropdown" ma:internalName="Clasificaci_x00f3_n">
      <xsd:simpleType>
        <xsd:restriction base="dms:Choice">
          <xsd:enumeration value="Nuestra Políticas"/>
          <xsd:enumeration value="Nuestros Planes"/>
          <xsd:enumeration value="Programas y Proyectos"/>
          <xsd:enumeration value="Planes de Acción"/>
        </xsd:restriction>
      </xsd:simpleType>
    </xsd:element>
    <xsd:element name="Descripci_x00f3_n" ma:index="4" nillable="true" ma:displayName="Descripción" ma:internalName="Descripci_x00f3_n">
      <xsd:simpleType>
        <xsd:restriction base="dms:Note"/>
      </xsd:simpleType>
    </xsd:element>
    <xsd:element name="Fecha" ma:index="5" nillable="true" ma:displayName="Fecha" ma:internalName="Fecha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1f41368-09ef-457e-ae09-8dfa7ccb2798" elementFormDefault="qualified">
    <xsd:import namespace="http://schemas.microsoft.com/office/2006/documentManagement/types"/>
    <xsd:import namespace="http://schemas.microsoft.com/office/infopath/2007/PartnerControls"/>
    <xsd:element name="Secretar_x00ed_a" ma:index="3" nillable="true" ma:displayName="Secretaría" ma:default="Secretaría de Gestión Integral" ma:format="Dropdown" ma:internalName="Secretar_x00ed_a">
      <xsd:simpleType>
        <xsd:restriction base="dms:Choice">
          <xsd:enumeration value="Despacho del Alcalde"/>
          <xsd:enumeration value="Empresa de Servicios Públicos de Sopó EMSERSOPÓ E.S.P"/>
          <xsd:enumeration value="Oficina Asesora de Prensa y Comunicaciones"/>
          <xsd:enumeration value="Oficina de Control Interno"/>
          <xsd:enumeration value="Secretaría de Ambiente Natural"/>
          <xsd:enumeration value="Secretaría de Cultura"/>
          <xsd:enumeration value="Secretaría de Desarrollo Económico"/>
          <xsd:enumeration value="Secretaría de Desarrollo Institucional"/>
          <xsd:enumeration value="Secretaría de Educación"/>
          <xsd:enumeration value="Secretaría de Gestión Integral"/>
          <xsd:enumeration value="Secretaría de Gobierno"/>
          <xsd:enumeration value="Secretaría de Hacienda"/>
          <xsd:enumeration value="Secretaría de Infraestructura y Obras Públicas"/>
          <xsd:enumeration value="Secretaría de Planeación Territorial y Urbanismo"/>
          <xsd:enumeration value="Secretaría de Recreación y Deporte"/>
          <xsd:enumeration value="Secretaría de Salud"/>
          <xsd:enumeration value="Secretaría de Vivienda"/>
          <xsd:enumeration value="Secretaría Jurídica y de Contratación"/>
          <xsd:enumeration value="Personería Municipal"/>
          <xsd:enumeration value="Plan Anti corrupción y de Servicio al Ciudadano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8" ma:displayName="Tipo de contenido"/>
        <xsd:element ref="dc:title" minOccurs="0" maxOccurs="1" ma:index="1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echa xmlns="2985bb4b-4701-49be-b6af-cb425f14ffe8">31 de Enero de 2020</Fecha>
    <Secretar_x00ed_a xmlns="51f41368-09ef-457e-ae09-8dfa7ccb2798">Secretaría de Recreación y Deporte</Secretar_x00ed_a>
    <Clasificaci_x00f3_n xmlns="2985bb4b-4701-49be-b6af-cb425f14ffe8">Planes de Acción</Clasificaci_x00f3_n>
    <Descripci_x00f3_n xmlns="2985bb4b-4701-49be-b6af-cb425f14ffe8">Plan de Accion Deportes 2019</Descripci_x00f3_n>
  </documentManagement>
</p:properties>
</file>

<file path=customXml/itemProps1.xml><?xml version="1.0" encoding="utf-8"?>
<ds:datastoreItem xmlns:ds="http://schemas.openxmlformats.org/officeDocument/2006/customXml" ds:itemID="{FE78B496-10EB-42F0-AAF4-2CB76FA5909E}"/>
</file>

<file path=customXml/itemProps2.xml><?xml version="1.0" encoding="utf-8"?>
<ds:datastoreItem xmlns:ds="http://schemas.openxmlformats.org/officeDocument/2006/customXml" ds:itemID="{215DB633-42AA-493F-BCDF-5A9C36027A35}"/>
</file>

<file path=customXml/itemProps3.xml><?xml version="1.0" encoding="utf-8"?>
<ds:datastoreItem xmlns:ds="http://schemas.openxmlformats.org/officeDocument/2006/customXml" ds:itemID="{186E8BBE-3C32-46DA-9AA1-9858C2511A0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Plan de Acción </vt:lpstr>
      <vt:lpstr>'Plan de Acción '!Área_de_impresión</vt:lpstr>
      <vt:lpstr>'Plan de Acción 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 de Accion Deportes 2019</dc:title>
  <dc:creator>Soporte Técnico 2</dc:creator>
  <cp:lastModifiedBy>InversionPublica</cp:lastModifiedBy>
  <dcterms:created xsi:type="dcterms:W3CDTF">2017-09-05T20:38:57Z</dcterms:created>
  <dcterms:modified xsi:type="dcterms:W3CDTF">2020-01-31T19:27:52Z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0x01010024473F4501CBA7408858B1C660E434CC</vt:lpwstr>
  </property>
</Properties>
</file>